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869" activeTab="6"/>
  </bookViews>
  <sheets>
    <sheet name="Specific Instructions" sheetId="1" r:id="rId1"/>
    <sheet name="General Instructions" sheetId="2" r:id="rId2"/>
    <sheet name="Page 5" sheetId="3" r:id="rId3"/>
    <sheet name="Page 4" sheetId="4" r:id="rId4"/>
    <sheet name="Page 3" sheetId="5" r:id="rId5"/>
    <sheet name="Page 2" sheetId="6" r:id="rId6"/>
    <sheet name="Page 1" sheetId="7" r:id="rId7"/>
  </sheets>
  <definedNames>
    <definedName name="_xlnm.Print_Area" localSheetId="1">'General Instructions'!$B$1:$M$55</definedName>
    <definedName name="_xlnm.Print_Area" localSheetId="5">'Page 2'!$A$1:$I$56</definedName>
    <definedName name="_xlnm.Print_Area" localSheetId="4">'Page 3'!$A$1:$H$54</definedName>
    <definedName name="_xlnm.Print_Area" localSheetId="3">'Page 4'!$A$1:$G$46</definedName>
    <definedName name="_xlnm.Print_Area" localSheetId="2">'Page 5'!$A$2:$E$60</definedName>
    <definedName name="_xlnm.Print_Area" localSheetId="0">'Specific Instructions'!$A$1:$J$950</definedName>
  </definedNames>
  <calcPr fullCalcOnLoad="1"/>
</workbook>
</file>

<file path=xl/comments7.xml><?xml version="1.0" encoding="utf-8"?>
<comments xmlns="http://schemas.openxmlformats.org/spreadsheetml/2006/main">
  <authors>
    <author>Humboldt County Office of Ed</author>
  </authors>
  <commentList>
    <comment ref="A28" authorId="0">
      <text>
        <r>
          <rPr>
            <b/>
            <sz val="8"/>
            <rFont val="Tahoma"/>
            <family val="0"/>
          </rPr>
          <t>Humboldt County Office of 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<sst xmlns="http://schemas.openxmlformats.org/spreadsheetml/2006/main" count="1183" uniqueCount="616">
  <si>
    <t>Type of Bargaining Unit:</t>
  </si>
  <si>
    <t xml:space="preserve">   Certificated</t>
  </si>
  <si>
    <t xml:space="preserve">  Classified</t>
  </si>
  <si>
    <t xml:space="preserve">  Confidential</t>
  </si>
  <si>
    <t xml:space="preserve">  Certificated Management</t>
  </si>
  <si>
    <t xml:space="preserve">  Classified Management</t>
  </si>
  <si>
    <t>Agreement</t>
  </si>
  <si>
    <t>Change in discretionary costs - per FTE</t>
  </si>
  <si>
    <t>Current year salary costs</t>
  </si>
  <si>
    <t>Cost due to salary schedule restructure</t>
  </si>
  <si>
    <t>COLLECTIVE BARGAINING AGREEMENT PUBLIC DISCLOSURE SUMMARY</t>
  </si>
  <si>
    <t>Salary schedule increase  (decrease)</t>
  </si>
  <si>
    <t xml:space="preserve">bonus, off schedule one time payments) </t>
  </si>
  <si>
    <t>Total Compensation Increase (decrease)</t>
  </si>
  <si>
    <t>Changes in Health &amp; Welfare costs due to</t>
  </si>
  <si>
    <t xml:space="preserve">TOTAL COMPENSATION INCREASE AS A </t>
  </si>
  <si>
    <t>PERCENTAGE OVER PRIOR FISCAL YEAR</t>
  </si>
  <si>
    <t>A.</t>
  </si>
  <si>
    <t>Proposed Change in Compensation</t>
  </si>
  <si>
    <t>Cost Prior to</t>
  </si>
  <si>
    <t>Proposed</t>
  </si>
  <si>
    <t>Current Year</t>
  </si>
  <si>
    <t>Year 2</t>
  </si>
  <si>
    <t>Year 3</t>
  </si>
  <si>
    <t>Fiscal Impact of Proposed Agreement</t>
  </si>
  <si>
    <t xml:space="preserve">  Compensation</t>
  </si>
  <si>
    <t>The proposed agreement covers the period beginning</t>
  </si>
  <si>
    <t>and ending</t>
  </si>
  <si>
    <t>and will be acted upon by the Governing Board at its meeting on :</t>
  </si>
  <si>
    <t>Other compensation</t>
  </si>
  <si>
    <t>$</t>
  </si>
  <si>
    <t>%</t>
  </si>
  <si>
    <t>FICA, WC, UI, Medicare, etc.</t>
  </si>
  <si>
    <t>10a</t>
  </si>
  <si>
    <t>10b</t>
  </si>
  <si>
    <t>10c</t>
  </si>
  <si>
    <t>10d</t>
  </si>
  <si>
    <t>10e</t>
  </si>
  <si>
    <t>completed, do not include S &amp; C costs in Line 1)</t>
  </si>
  <si>
    <t>Step and column increase (Optional- if</t>
  </si>
  <si>
    <t xml:space="preserve">Statutory Benefits - STRS,  PERS,  </t>
  </si>
  <si>
    <t>Health &amp; Welfare costs before agreement</t>
  </si>
  <si>
    <t xml:space="preserve">  Total Current year salary costs</t>
  </si>
  <si>
    <t>the agreement</t>
  </si>
  <si>
    <t xml:space="preserve"> (line 10b divided by line 10d)</t>
  </si>
  <si>
    <t>FTE's (impacted by health &amp; welfare change)</t>
  </si>
  <si>
    <t>(i.e.,longevity, step and column over prior contract)</t>
  </si>
  <si>
    <t>One-time compensation   (i.e.,stipends,</t>
  </si>
  <si>
    <t>Reclassification of position(s)</t>
  </si>
  <si>
    <t>Health &amp; Welfare costs after agreement (10a+10b)</t>
  </si>
  <si>
    <t>(Total Lines 2, 4 thru 9 and 10b)</t>
  </si>
  <si>
    <t>Public Disclosure Form</t>
  </si>
  <si>
    <t>Section A</t>
  </si>
  <si>
    <t>4.</t>
  </si>
  <si>
    <t xml:space="preserve">was for less than a full year, what was the percentage increase given, what is the effective date of the </t>
  </si>
  <si>
    <t>increase, and what is the annualized percentage increase for "Year 1"?</t>
  </si>
  <si>
    <t>5.</t>
  </si>
  <si>
    <t>6.</t>
  </si>
  <si>
    <t>Describe any one- time compensation increases.</t>
  </si>
  <si>
    <t>7.</t>
  </si>
  <si>
    <t>8.</t>
  </si>
  <si>
    <t>(if more room is necessary to answer, please attach additional sheet.)</t>
  </si>
  <si>
    <t>10.</t>
  </si>
  <si>
    <t>Changes in Health and Welfare costs.</t>
  </si>
  <si>
    <t xml:space="preserve">      b.  Describe all other changes in Health and Welfare costs.</t>
  </si>
  <si>
    <t>B.</t>
  </si>
  <si>
    <t>C.</t>
  </si>
  <si>
    <t xml:space="preserve">D. </t>
  </si>
  <si>
    <t>E.</t>
  </si>
  <si>
    <t xml:space="preserve">F. </t>
  </si>
  <si>
    <t>G.</t>
  </si>
  <si>
    <t>1. Current Year</t>
  </si>
  <si>
    <t xml:space="preserve"> </t>
  </si>
  <si>
    <t>IMPACT OF PROPOSED AGREEMENT ON DISTRICT RESERVES</t>
  </si>
  <si>
    <t>1.</t>
  </si>
  <si>
    <t>(after implementation of all proposed agreements)</t>
  </si>
  <si>
    <t>a.</t>
  </si>
  <si>
    <t xml:space="preserve">Total expenditures, Transfers Out, and uses per </t>
  </si>
  <si>
    <t>current working budget plus total cost increases</t>
  </si>
  <si>
    <t>for all bargaining agreements</t>
  </si>
  <si>
    <t>b.</t>
  </si>
  <si>
    <t>Recommended minimum reserve percentage</t>
  </si>
  <si>
    <t>from table below</t>
  </si>
  <si>
    <t>c.</t>
  </si>
  <si>
    <t>Recommended minimum reserve amount for this</t>
  </si>
  <si>
    <t>1001 ADA, this is the greater of calculation or</t>
  </si>
  <si>
    <t>J.  IMPACT OF PROPOSED AGREEMENT TO THE BUDGET</t>
  </si>
  <si>
    <t>Board approved budgeted ending balance</t>
  </si>
  <si>
    <t xml:space="preserve">Changes to budgeted ending balance for all </t>
  </si>
  <si>
    <t>bargaining agreements</t>
  </si>
  <si>
    <t>2.</t>
  </si>
  <si>
    <t>3.</t>
  </si>
  <si>
    <t>TABLE OF STATE RECOMMENDED MINIMUM RESERVE PERCENTAGES</t>
  </si>
  <si>
    <t>Percentage Level</t>
  </si>
  <si>
    <t>For Districts with ADA ranging from:</t>
  </si>
  <si>
    <t>5% or $50,000 (Greater of)</t>
  </si>
  <si>
    <t>0</t>
  </si>
  <si>
    <t>to</t>
  </si>
  <si>
    <t xml:space="preserve">    300</t>
  </si>
  <si>
    <t>4% or $50,000 (Greater of)</t>
  </si>
  <si>
    <t>301</t>
  </si>
  <si>
    <t xml:space="preserve">  1,000</t>
  </si>
  <si>
    <t>3%</t>
  </si>
  <si>
    <t>1,001</t>
  </si>
  <si>
    <t xml:space="preserve"> 30,000</t>
  </si>
  <si>
    <t>2%</t>
  </si>
  <si>
    <t>30,001</t>
  </si>
  <si>
    <t>400,000</t>
  </si>
  <si>
    <t>1%</t>
  </si>
  <si>
    <t>400,001</t>
  </si>
  <si>
    <t>and</t>
  </si>
  <si>
    <t xml:space="preserve">   Over</t>
  </si>
  <si>
    <t>I.  VERIFICATION OF ACCEPTABLE MINUMUM RESERVE LEVEL</t>
  </si>
  <si>
    <t>H.  Impact of Proposed Agreement on Current Year Operating Budget</t>
  </si>
  <si>
    <t>Column 2</t>
  </si>
  <si>
    <t>Column 3</t>
  </si>
  <si>
    <t>Column 4</t>
  </si>
  <si>
    <t>Bargaining Unit(s):</t>
  </si>
  <si>
    <t>Latest Board-Approved</t>
  </si>
  <si>
    <t>Unrestricted</t>
  </si>
  <si>
    <t>Restricted</t>
  </si>
  <si>
    <t>Budget Before</t>
  </si>
  <si>
    <t>Budget Adjustment</t>
  </si>
  <si>
    <t>Budget</t>
  </si>
  <si>
    <t>Settlement</t>
  </si>
  <si>
    <t xml:space="preserve">Increase </t>
  </si>
  <si>
    <t>(Decrease)</t>
  </si>
  <si>
    <t>(Columns 1+2+3)</t>
  </si>
  <si>
    <t>PUBLIC DISCLOSURE FORM</t>
  </si>
  <si>
    <t>General Instructions</t>
  </si>
  <si>
    <r>
      <t>district (</t>
    </r>
    <r>
      <rPr>
        <b/>
        <sz val="12"/>
        <rFont val="Helv"/>
        <family val="0"/>
      </rPr>
      <t>I</t>
    </r>
    <r>
      <rPr>
        <sz val="12"/>
        <rFont val="Helv"/>
        <family val="0"/>
      </rPr>
      <t xml:space="preserve">1a times </t>
    </r>
    <r>
      <rPr>
        <b/>
        <sz val="12"/>
        <rFont val="Helv"/>
        <family val="0"/>
      </rPr>
      <t>I</t>
    </r>
    <r>
      <rPr>
        <sz val="12"/>
        <rFont val="Helv"/>
        <family val="0"/>
      </rPr>
      <t>1b) for districts with less than</t>
    </r>
  </si>
  <si>
    <t>Estimated budgeted ending balance (line J1a plus</t>
  </si>
  <si>
    <t>J1b)</t>
  </si>
  <si>
    <t>Estimated budgeted ending balance (line J2a plus</t>
  </si>
  <si>
    <t>J2b)</t>
  </si>
  <si>
    <r>
      <t xml:space="preserve">(Line J1c and J2c) (must be greater than </t>
    </r>
    <r>
      <rPr>
        <b/>
        <sz val="12"/>
        <rFont val="Helv"/>
        <family val="0"/>
      </rPr>
      <t>I</t>
    </r>
    <r>
      <rPr>
        <sz val="12"/>
        <rFont val="Helv"/>
        <family val="0"/>
      </rPr>
      <t>1c)</t>
    </r>
  </si>
  <si>
    <t xml:space="preserve">STATE-RECOMMENDED MINIMUM RESERVE LEVEL </t>
  </si>
  <si>
    <t>GENERAL FUND (Fund 01) Unrestricted/Undesignated Only (Resource 0000)</t>
  </si>
  <si>
    <t>Describe any reclassifications of positions.</t>
  </si>
  <si>
    <t>What is the impact of the agreement on deficit spending in the current or future year(s)?</t>
  </si>
  <si>
    <t>Are there any other provisions to be disclosed?</t>
  </si>
  <si>
    <t xml:space="preserve">Will there be any specific impacts (positive or negative) to operations related to the </t>
  </si>
  <si>
    <t xml:space="preserve">2. If this is a single year agreement, how will the ongoing cost, if any, of the proposed agreement be funded in </t>
  </si>
  <si>
    <t xml:space="preserve">    future years? (i.e. COLA, staffing reductions, other sources of revenue)</t>
  </si>
  <si>
    <t>What is the proposed negotiated percentage increase?  For example, if the increase in "Current Year"</t>
  </si>
  <si>
    <t>Describe any changes or additions to step, column, or ranges on the salary schedules.</t>
  </si>
  <si>
    <t>adjustments, staff development days, teacher prep time, etc.)</t>
  </si>
  <si>
    <r>
      <t>Describe any proposed negotiated changes in non-compensation items</t>
    </r>
    <r>
      <rPr>
        <sz val="16"/>
        <rFont val="Helv"/>
        <family val="0"/>
      </rPr>
      <t xml:space="preserve"> (e.g., class size</t>
    </r>
  </si>
  <si>
    <t>What are the source(s) of funding for the proposed agreement?</t>
  </si>
  <si>
    <r>
      <t>settlement?</t>
    </r>
    <r>
      <rPr>
        <sz val="16"/>
        <rFont val="Helv"/>
        <family val="0"/>
      </rPr>
      <t xml:space="preserve">  Include the impact of changes such as staff reductions or increases, program </t>
    </r>
  </si>
  <si>
    <r>
      <t>What contingency language is included in the proposed agreement</t>
    </r>
    <r>
      <rPr>
        <sz val="16"/>
        <rFont val="Helv"/>
        <family val="0"/>
      </rPr>
      <t xml:space="preserve"> (i.e., reopeners, etc.)?</t>
    </r>
  </si>
  <si>
    <t xml:space="preserve">3.  If this is a multi-year agreement, what is the source of funding for these obligations in future years?  </t>
  </si>
  <si>
    <t xml:space="preserve">    compounding effects in meeting obligations)</t>
  </si>
  <si>
    <t>SPECIAL RESERVE FUND (Fund 17)</t>
  </si>
  <si>
    <t>YEAR OF AGREEMENT</t>
  </si>
  <si>
    <t xml:space="preserve">TOTAL DISTRICT RESERVES FOR THE </t>
  </si>
  <si>
    <t xml:space="preserve">     a.  Does the district have a maximum on the employer paid portion of health and welfare? </t>
  </si>
  <si>
    <t xml:space="preserve">              If yes, please describe the maximum dollar or percentage amount of the employer paid share </t>
  </si>
  <si>
    <t xml:space="preserve">              of the health and welfare costs and any changes due to this proposed bargaining agreement.</t>
  </si>
  <si>
    <t>Specific Instructions for Completion of Public Disclosure of Collective Bargaining Agreements</t>
  </si>
  <si>
    <t>Instructions:  Enter the information indicated for each section.  The data and calculations will automatically update</t>
  </si>
  <si>
    <t>and review for accuracy.</t>
  </si>
  <si>
    <t xml:space="preserve">information for every section is complete, print the public disclosure form following the print instructions listed below </t>
  </si>
  <si>
    <t>Section A. Proposed Change in Compensation</t>
  </si>
  <si>
    <t>Line 1:</t>
  </si>
  <si>
    <t xml:space="preserve">  </t>
  </si>
  <si>
    <t>Enter the complete name of the school district:</t>
  </si>
  <si>
    <t xml:space="preserve">   Example:  Pacific Union School District</t>
  </si>
  <si>
    <t>Place an "X" in the box</t>
  </si>
  <si>
    <t>for the type of bargaining Unit</t>
  </si>
  <si>
    <t>Dates:</t>
  </si>
  <si>
    <t>Enter the beginning date using month, day and year (July 1, 2005), the ending date and the date at which the</t>
  </si>
  <si>
    <t>board will take action in the appropriate highlighted boxes:</t>
  </si>
  <si>
    <t>School District Name:</t>
  </si>
  <si>
    <t xml:space="preserve">  Certificated Managemt</t>
  </si>
  <si>
    <t>for Line 1.</t>
  </si>
  <si>
    <t>Enter:</t>
  </si>
  <si>
    <t>Cost Prior to Proposed Agreement (see instructions above):</t>
  </si>
  <si>
    <t>First fiscal year of agreement</t>
  </si>
  <si>
    <t>Example: (2005-2006 or 2005-06)</t>
  </si>
  <si>
    <r>
      <t xml:space="preserve">Report only the cost of salaries </t>
    </r>
    <r>
      <rPr>
        <b/>
        <sz val="12"/>
        <rFont val="Helv"/>
        <family val="0"/>
      </rPr>
      <t>excluding</t>
    </r>
    <r>
      <rPr>
        <sz val="12"/>
        <rFont val="Helv"/>
        <family val="0"/>
      </rPr>
      <t xml:space="preserve"> statutory and health/welfare benefits</t>
    </r>
  </si>
  <si>
    <t>Line 2:</t>
  </si>
  <si>
    <t>Step &amp; Column Increases</t>
  </si>
  <si>
    <t>Current year step &amp; column cost (salary only)</t>
  </si>
  <si>
    <t>Line 4:</t>
  </si>
  <si>
    <t>Salary Schedule Increase (decrease)</t>
  </si>
  <si>
    <t>Salary cost due to an on-schedule salary increase (dollar amount)</t>
  </si>
  <si>
    <t>Percent of on-schedule salary increase (example 4%, enter .04)</t>
  </si>
  <si>
    <t>Line 5:</t>
  </si>
  <si>
    <t>Cost due to Salary Schedule Restructure</t>
  </si>
  <si>
    <t>Report the salary cost and/or percent change due to the addition</t>
  </si>
  <si>
    <t>schedule</t>
  </si>
  <si>
    <t>Salary costs due to restructure (dollar amount)</t>
  </si>
  <si>
    <t xml:space="preserve">    salary schedule restructure as compared to total salaries.</t>
  </si>
  <si>
    <t xml:space="preserve">   Example:  three steps were increased for a total cost increase</t>
  </si>
  <si>
    <t xml:space="preserve">   of $1,500.  Total salary cost for the unit is $300,000.</t>
  </si>
  <si>
    <t xml:space="preserve">    $1,500 dvd by $300,000 = .5% (enter as .005)</t>
  </si>
  <si>
    <t>Line 6:</t>
  </si>
  <si>
    <t>Cost due to One-Time Compensation</t>
  </si>
  <si>
    <t>Report the salary cost and/or percent change due to a</t>
  </si>
  <si>
    <t>one-time, off-schedule, salary payment</t>
  </si>
  <si>
    <t>Salary costs due to one-time compensation (dollar amount)</t>
  </si>
  <si>
    <t>Percentage of one-time payment (enter percent)</t>
  </si>
  <si>
    <t xml:space="preserve">    This would represent if the district awarded a one-time</t>
  </si>
  <si>
    <t xml:space="preserve">    percent of salary payment - such as a one-time 2% </t>
  </si>
  <si>
    <t xml:space="preserve">    payment based on the current salary.</t>
  </si>
  <si>
    <t xml:space="preserve">or change in step, column, ranges or longevity on the salary </t>
  </si>
  <si>
    <t>Line 7:</t>
  </si>
  <si>
    <t>Report the increased cost of salaries for any positions that</t>
  </si>
  <si>
    <t xml:space="preserve">are reclassified, restructured or rebenched to a different </t>
  </si>
  <si>
    <t>range on the salary schedule.</t>
  </si>
  <si>
    <t>Example:  Custodians are reclassified from range 32 to range 34.</t>
  </si>
  <si>
    <t>Increased salary costs due to reclassification (dollar amount)</t>
  </si>
  <si>
    <t>Line 8:</t>
  </si>
  <si>
    <t xml:space="preserve">Current Year Salary Costs.  </t>
  </si>
  <si>
    <t>Reclassification of Positions</t>
  </si>
  <si>
    <t>Other Compensation</t>
  </si>
  <si>
    <t>increases</t>
  </si>
  <si>
    <t>Increased salary costs due to other increases (dollar amount)</t>
  </si>
  <si>
    <t>Line 9:</t>
  </si>
  <si>
    <t>Statutory Benefits</t>
  </si>
  <si>
    <t>Enter the percentages for the statutory benefits that apply to the</t>
  </si>
  <si>
    <t>bargaining unit listed above.</t>
  </si>
  <si>
    <t xml:space="preserve">    NOTE:  enter 1.45% as .0145</t>
  </si>
  <si>
    <t>STRS</t>
  </si>
  <si>
    <t>PERS</t>
  </si>
  <si>
    <t>PERS Reduction</t>
  </si>
  <si>
    <t>Tax:</t>
  </si>
  <si>
    <t>Rate:</t>
  </si>
  <si>
    <t>FICA</t>
  </si>
  <si>
    <t>Medi-Care</t>
  </si>
  <si>
    <t>SUI</t>
  </si>
  <si>
    <t>Workers Comp</t>
  </si>
  <si>
    <t xml:space="preserve">   Total Statutory</t>
  </si>
  <si>
    <t xml:space="preserve">   Benefit Rate:</t>
  </si>
  <si>
    <r>
      <t xml:space="preserve">Total proposed increased salary cost for this unit: </t>
    </r>
    <r>
      <rPr>
        <sz val="12"/>
        <rFont val="Helv"/>
        <family val="0"/>
      </rPr>
      <t>(calculated from</t>
    </r>
  </si>
  <si>
    <t xml:space="preserve">   the public disclosure form - no data entry required)</t>
  </si>
  <si>
    <t>Line 10a:  Health &amp; Welfare Costs Before Agreement</t>
  </si>
  <si>
    <t>x Current year FTEs covered by H &amp; W:</t>
  </si>
  <si>
    <t xml:space="preserve">   Equals H &amp; W costs before agreement</t>
  </si>
  <si>
    <t>Prior year H &amp; W rate (annual):</t>
  </si>
  <si>
    <t>Current rate:</t>
  </si>
  <si>
    <t>Line 10b:  Changes in Health &amp; Welfare Costs due to the Agreement</t>
  </si>
  <si>
    <t>Enter the total cost of health &amp; welfare for this unit based on the</t>
  </si>
  <si>
    <t>increased cost paid by the employer should be calculated as part of</t>
  </si>
  <si>
    <t>prior year cost per employee paid by the employer.  NOTE:  any</t>
  </si>
  <si>
    <t>the increased cost of negotiations.</t>
  </si>
  <si>
    <t>Prior year H &amp; W rate (annual/employer pd):</t>
  </si>
  <si>
    <t xml:space="preserve">         (total will post to Line 10a)</t>
  </si>
  <si>
    <t xml:space="preserve">Enter the increased cost of health &amp; welfare for this unit based on </t>
  </si>
  <si>
    <t>the difference between the prior year employer paid rate (annual)</t>
  </si>
  <si>
    <t>benefits.</t>
  </si>
  <si>
    <t>Current year H &amp; W rate (annual):</t>
  </si>
  <si>
    <t xml:space="preserve">   Difference</t>
  </si>
  <si>
    <t>x Current year FTEs receiving benefits:</t>
  </si>
  <si>
    <t xml:space="preserve">  Equals change in H &amp; W cost:</t>
  </si>
  <si>
    <t xml:space="preserve">         (total will post to Line 10b)</t>
  </si>
  <si>
    <t xml:space="preserve">The complete public disclosure document consists of pages 1 through 5 (five worksheets with a tab for </t>
  </si>
  <si>
    <t>each page).  Please follow the instructions below for completing each page.  When the data input</t>
  </si>
  <si>
    <t>is complete, follow the printing instructions and review the document for accuracy.</t>
  </si>
  <si>
    <t>Page 1:</t>
  </si>
  <si>
    <t>the cost of the proposal for salaries, statutory benefits and health &amp; welfare.</t>
  </si>
  <si>
    <t>for this page is completed on this worksheet.  The information will automatically pull into</t>
  </si>
  <si>
    <t>Page 2:</t>
  </si>
  <si>
    <t>Click on the worksheet tab for "Page 2" and complete any questions that are relevant to</t>
  </si>
  <si>
    <t>this bargaining agreement.</t>
  </si>
  <si>
    <t>Page 3:</t>
  </si>
  <si>
    <t>Page 4:</t>
  </si>
  <si>
    <t xml:space="preserve">Click on the worksheet tab for "Page 4" and complete Section H.  If this bargaining </t>
  </si>
  <si>
    <t xml:space="preserve">actual budget transfers, or complete Section H3. </t>
  </si>
  <si>
    <t>agreement requires any current year budget adjustments, either attach copies of the</t>
  </si>
  <si>
    <t>NOTE:  Budget transfers refer to both transfers that have been posted</t>
  </si>
  <si>
    <t xml:space="preserve">and are included in the working budget or transfers that are proposed to </t>
  </si>
  <si>
    <t>be posted once the board takes action.</t>
  </si>
  <si>
    <t>There are additional instructions included as part of the "Specific Instructions" for</t>
  </si>
  <si>
    <t>districts needing to complete Section H3.  Please refer to the appropriate section below.</t>
  </si>
  <si>
    <t>Page 5:</t>
  </si>
  <si>
    <t xml:space="preserve">This page contains questions related to the potential impact of the proposed </t>
  </si>
  <si>
    <t>agreement on operations and deficits, other provisions to be disclosed and funding</t>
  </si>
  <si>
    <t>sources.</t>
  </si>
  <si>
    <t>Click on the worksheet tab for "Page 3" and complete any questions that are relevant to</t>
  </si>
  <si>
    <t>This page provides descriptions of the costs reported in Section A and any non-</t>
  </si>
  <si>
    <t>compensation items included in the bargaining agreement.</t>
  </si>
  <si>
    <t xml:space="preserve">This page discloses the impact of the proposed agreement on the current year </t>
  </si>
  <si>
    <t>operating budget.</t>
  </si>
  <si>
    <t>This page calculates the impact of the proposed agreement on the district's reserves</t>
  </si>
  <si>
    <t>and verifies that the district is able to maintain the state minimum reserve level after</t>
  </si>
  <si>
    <t>accounting for the costs of the proposed agreement.</t>
  </si>
  <si>
    <t>This page is completed by following the instructions for Page 5 listed below.  All data entry</t>
  </si>
  <si>
    <t>the disclosure and calculate the necessary information.</t>
  </si>
  <si>
    <t>the worksheet containing the Collective Bargaining Agreement Public Disclosure Summary form (Page 1).  When the</t>
  </si>
  <si>
    <t>Printing:</t>
  </si>
  <si>
    <t>through 5.</t>
  </si>
  <si>
    <t>INSTRUCTIONS FOR PAGE 1-PUBLIC DISCLOSURE SUMMARY</t>
  </si>
  <si>
    <t>Multi-year Agreements</t>
  </si>
  <si>
    <t>Year 2:</t>
  </si>
  <si>
    <t>Year 3:</t>
  </si>
  <si>
    <t>First 3rd year of agreement</t>
  </si>
  <si>
    <t xml:space="preserve">NOTE:  if you don't enter a year, do not complete any of this section, also, the </t>
  </si>
  <si>
    <t>current year salary costs will not calculate.</t>
  </si>
  <si>
    <t>If this is not a multi-year agreement, or you do not want to show the impact</t>
  </si>
  <si>
    <t>of the agreement for the future two years - DO NOT complete the multi-year agreement</t>
  </si>
  <si>
    <t>sections.  DO NOT enter anything in the Year 2 or Year 3 data cells.</t>
  </si>
  <si>
    <t>SKIP to the Section for PAGE 4:</t>
  </si>
  <si>
    <t>FOR A SINGLE YEAR AGEEMENT PLEASE READ THE FOLLOWING:</t>
  </si>
  <si>
    <t xml:space="preserve">This will automatcally calculate from the prior year information once the year is </t>
  </si>
  <si>
    <t>entered in the data cell above.</t>
  </si>
  <si>
    <t>Do not complete if this is a two year agreement - skip to Section for Page 4</t>
  </si>
  <si>
    <t>INSTRUCTIONS FOR PAGE 4</t>
  </si>
  <si>
    <t>Section H.  Impact of Proposed Agreement on Current Year Operating Budget</t>
  </si>
  <si>
    <t>Check this if the budget transfers have been included as part of the</t>
  </si>
  <si>
    <t>collective bargaining submission, if the agreement was included in the</t>
  </si>
  <si>
    <t>adopted budget, check "a." and circle adopted budget.</t>
  </si>
  <si>
    <t>If this box is checked you are finished with this page, go to Page 5.</t>
  </si>
  <si>
    <t>If budget transfers have not been included as part of the collective</t>
  </si>
  <si>
    <t>even if the costs have been incorporated into the working budget.</t>
  </si>
  <si>
    <t>bargaining submission, you are required to complete Section H3.</t>
  </si>
  <si>
    <t>bargaining submission, you are required to complete Section H3</t>
  </si>
  <si>
    <t xml:space="preserve">transfers required to update the budget if the board approves the </t>
  </si>
  <si>
    <t>agreement.</t>
  </si>
  <si>
    <r>
      <t>NOTE</t>
    </r>
    <r>
      <rPr>
        <sz val="12"/>
        <rFont val="Helv"/>
        <family val="0"/>
      </rPr>
      <t>:  The transfers can either be copies of written transfers that</t>
    </r>
  </si>
  <si>
    <t xml:space="preserve">have not yet been keyed into the system, or printouts of transfers </t>
  </si>
  <si>
    <t>that have been keyed into the system, but not yet "posted".</t>
  </si>
  <si>
    <t>Section H3.   Recap of Proposed Budget Adjustments</t>
  </si>
  <si>
    <t>Column 1:</t>
  </si>
  <si>
    <t>Latest Board-Approved Budget Before Settlement</t>
  </si>
  <si>
    <t>Interim Reports, use that document to complete column 1.</t>
  </si>
  <si>
    <t xml:space="preserve">For board approved budgets other than those listed above, run a </t>
  </si>
  <si>
    <t>Financial Statement by Fund and use the "Current Budget" column</t>
  </si>
  <si>
    <t>to load the information.  The Financial Statement breaks revenue and</t>
  </si>
  <si>
    <t>expenditures by the categories required to complete this section.</t>
  </si>
  <si>
    <t>Column 2 &amp; 3:</t>
  </si>
  <si>
    <t xml:space="preserve">Split the projected costs of the agreement into unrestricted and </t>
  </si>
  <si>
    <t>restricted by reviewing which programs the personnel included in</t>
  </si>
  <si>
    <t>the bargaining unit are charged to.</t>
  </si>
  <si>
    <t xml:space="preserve">Enter the total projected cost of the proposed agreement into </t>
  </si>
  <si>
    <t>the appropriate column (unretricted or restricted) under lines C1 or</t>
  </si>
  <si>
    <t>C2 for salaries and C3 for statutory benefits and health and welfare.</t>
  </si>
  <si>
    <t>Once the total cost is accounted for, enter the offsetting entries</t>
  </si>
  <si>
    <t>required to balance the budget.  These would consist of increases in</t>
  </si>
  <si>
    <t xml:space="preserve">revenues, decreases in other expenditure categories, decrease in </t>
  </si>
  <si>
    <t xml:space="preserve">ending balance or transfers in.  </t>
  </si>
  <si>
    <t>When complete, each column should represent a balanced budget</t>
  </si>
  <si>
    <t>entry.</t>
  </si>
  <si>
    <t>Column 4:</t>
  </si>
  <si>
    <t>Unrestricted/Restricted Budget Adjustment Increase (Decrease)</t>
  </si>
  <si>
    <t>Total Proposed Budget</t>
  </si>
  <si>
    <t>completed.</t>
  </si>
  <si>
    <t>INSTRUCTIONS FOR PAGE 5</t>
  </si>
  <si>
    <t>Section I</t>
  </si>
  <si>
    <t>State Recommended Minimum Reserve Level</t>
  </si>
  <si>
    <t xml:space="preserve">   This section is completed to calculate the dollar amount of the district's</t>
  </si>
  <si>
    <t xml:space="preserve">    state recommended minimum reserve level after adjusting for the costs</t>
  </si>
  <si>
    <t xml:space="preserve">    of the proposed agreement</t>
  </si>
  <si>
    <t>Line 1a:</t>
  </si>
  <si>
    <t>Total expenditures, Transfers Out, and uses per current working budget</t>
  </si>
  <si>
    <t>NOTE:</t>
  </si>
  <si>
    <t>If the district is completing public disclosure documents for multiple units</t>
  </si>
  <si>
    <t>at one time, only one page 5 is required to be completed for all units.</t>
  </si>
  <si>
    <r>
      <t xml:space="preserve">Page 5 incorporates the total cost increases for </t>
    </r>
    <r>
      <rPr>
        <b/>
        <sz val="12"/>
        <rFont val="Helv"/>
        <family val="0"/>
      </rPr>
      <t>all bargaining agreements.</t>
    </r>
  </si>
  <si>
    <t>PLEASE NOTE:</t>
  </si>
  <si>
    <t>plus total cost increases for all bargaining agreements.</t>
  </si>
  <si>
    <t xml:space="preserve">To input the data into this page click on the worksheet tab for page 4 and enter the required </t>
  </si>
  <si>
    <t>data after reviewing the following instructions:</t>
  </si>
  <si>
    <t xml:space="preserve">into the district's working budget.  </t>
  </si>
  <si>
    <t xml:space="preserve">Complete this section if the proposed agreement has already been incorporated </t>
  </si>
  <si>
    <t>the district's working budget.</t>
  </si>
  <si>
    <t xml:space="preserve">Complete this section if the proposed agreement has not been incorporated into </t>
  </si>
  <si>
    <t xml:space="preserve">You can complete this information using the Budget Adoption Report, </t>
  </si>
  <si>
    <t>to get the information from each report.</t>
  </si>
  <si>
    <t>FINANCIAL STATEMENT</t>
  </si>
  <si>
    <t>Column:</t>
  </si>
  <si>
    <t>Run a Financial Statement by Fund and use the information under</t>
  </si>
  <si>
    <t>the coumn headed "Current Budget"</t>
  </si>
  <si>
    <t>Total Uses:</t>
  </si>
  <si>
    <t>Total Expenditures:   Line labled "Total Year To Date Expenditures"</t>
  </si>
  <si>
    <t>Total Transfers Out:  Line labled "Total Interfund Transfers-Out"</t>
  </si>
  <si>
    <t xml:space="preserve">      Objects 763x or 764x (Other Sources/Uses)</t>
  </si>
  <si>
    <t>INTERIM REPORT</t>
  </si>
  <si>
    <t>General Fund Summary, Form 01, Summary - Unrestricted/Restricted</t>
  </si>
  <si>
    <t>Form:</t>
  </si>
  <si>
    <t>Column D - Projected Year Totals</t>
  </si>
  <si>
    <t>Total Transfers Out:  Line D1b) Transfers Out</t>
  </si>
  <si>
    <t>Total Expenditures:   Line B9) Total Expenditures</t>
  </si>
  <si>
    <t xml:space="preserve">      Line D2b) Uses</t>
  </si>
  <si>
    <t>ADOPTED BUDGET</t>
  </si>
  <si>
    <t>General Fund Unrestriced and Restricted, Form 01</t>
  </si>
  <si>
    <t xml:space="preserve">Column F - Total Fund </t>
  </si>
  <si>
    <t xml:space="preserve">Interim Report or Financial Statement.  The following instructions reflect where </t>
  </si>
  <si>
    <t>Enter</t>
  </si>
  <si>
    <t>Total Expenditures (current year)</t>
  </si>
  <si>
    <t>Total Transfers Out (current year)</t>
  </si>
  <si>
    <t>Total Uses (current year)</t>
  </si>
  <si>
    <t>Line 1b:</t>
  </si>
  <si>
    <t>Recommended miniumum reserve percentage</t>
  </si>
  <si>
    <t>Table of State Recommended Reserve Percentages</t>
  </si>
  <si>
    <t xml:space="preserve">The percent of recommended reserves for your district </t>
  </si>
  <si>
    <t>based on your district's ADA (enter 4% as .04)</t>
  </si>
  <si>
    <t>Line 1c:</t>
  </si>
  <si>
    <t>Will automatically calculate</t>
  </si>
  <si>
    <t>Verification of Acceptable Minimum Reserve Level</t>
  </si>
  <si>
    <t>Section J:  Impact of Proposed Agreement to the Budget</t>
  </si>
  <si>
    <t xml:space="preserve">    This section calculates and verifies that the district will meet the state</t>
  </si>
  <si>
    <t xml:space="preserve">     recommended minumum reserves after the implementation of all</t>
  </si>
  <si>
    <t xml:space="preserve">     proposed bargaining agreements.</t>
  </si>
  <si>
    <t>Input the undesignated ending balance in RS 0000</t>
  </si>
  <si>
    <t>in the general fund.</t>
  </si>
  <si>
    <t xml:space="preserve">    If you are using the Interim Report or Adopted </t>
  </si>
  <si>
    <t xml:space="preserve">    Budget, this would be the amount reported as </t>
  </si>
  <si>
    <t xml:space="preserve">    "Designated for Economic Uncertainties" under</t>
  </si>
  <si>
    <t xml:space="preserve">   "Components of Ending Fund Balance".</t>
  </si>
  <si>
    <t>NOTE:  remember to deduct the revolving cash from the</t>
  </si>
  <si>
    <t xml:space="preserve">budgeted ending balance,  Revolving cash is a </t>
  </si>
  <si>
    <t>revolving cash, you would not enter anything in this cell.</t>
  </si>
  <si>
    <t>designated amount, if the ending balance is only for</t>
  </si>
  <si>
    <t xml:space="preserve">Changes to budgeted ending balance for all bargaining </t>
  </si>
  <si>
    <t>agreements</t>
  </si>
  <si>
    <t xml:space="preserve">The amount of the bargaining agreement that is </t>
  </si>
  <si>
    <t>projected to be covered by budgeted 7999</t>
  </si>
  <si>
    <t xml:space="preserve">in RS 0000-this would only have an entry if the </t>
  </si>
  <si>
    <t>budget in Section J, Line 1a has not already been</t>
  </si>
  <si>
    <t>reduced for the projected cost.</t>
  </si>
  <si>
    <t>NOTE:  this cannot be higher than the amount entered</t>
  </si>
  <si>
    <t>in cell G579 as the board approved ending balance</t>
  </si>
  <si>
    <t>Estimated budgeted ending balance</t>
  </si>
  <si>
    <t>This will calculate automatically</t>
  </si>
  <si>
    <t>1. General Fund (RS 0000)</t>
  </si>
  <si>
    <t>2.  Special Reserve Fund (FD 17)</t>
  </si>
  <si>
    <t>Fund 17 budgeted ending balance (object 7999)</t>
  </si>
  <si>
    <t>Line 2a:</t>
  </si>
  <si>
    <t>Line 2b:</t>
  </si>
  <si>
    <t>in the Reserve Fund (FD 17).</t>
  </si>
  <si>
    <t>expense that will not be covered by increased revenue,</t>
  </si>
  <si>
    <t>offsetting decreases in expense, the ending balance</t>
  </si>
  <si>
    <t xml:space="preserve">in restricted resources or resource 0000 that have </t>
  </si>
  <si>
    <t>not been included (reflected) in the board approved</t>
  </si>
  <si>
    <t>budgeted ending balance listed above.</t>
  </si>
  <si>
    <t>This entry should reflect the impact of  increased</t>
  </si>
  <si>
    <t xml:space="preserve">Costs covered by the other areas listed should be </t>
  </si>
  <si>
    <t>reflected in the attached budget transfers, or Section H3.</t>
  </si>
  <si>
    <t>Line 2c:</t>
  </si>
  <si>
    <t>3. Total District Reserves for the Year of Agreement</t>
  </si>
  <si>
    <t>CURRENT YEAR</t>
  </si>
  <si>
    <t>SECOND YEAR</t>
  </si>
  <si>
    <t>YEAR 2</t>
  </si>
  <si>
    <t>This will post automatically from the prior year estimated</t>
  </si>
  <si>
    <t>budgeted ending balance</t>
  </si>
  <si>
    <t>projected to be covered by the ending balance</t>
  </si>
  <si>
    <t>in Line 1a.</t>
  </si>
  <si>
    <t xml:space="preserve">in cell G709 </t>
  </si>
  <si>
    <t>YEAR 3</t>
  </si>
  <si>
    <t>The second and third multi-year information is highlighted to avoid confusion</t>
  </si>
  <si>
    <t>during data entry.</t>
  </si>
  <si>
    <t>Final Review:</t>
  </si>
  <si>
    <t xml:space="preserve">Verify that pages 2 and 3 were completed by clicking on the worksheet </t>
  </si>
  <si>
    <t xml:space="preserve">and completing the questions that are applicable to this bargaining </t>
  </si>
  <si>
    <t>Click on each worksheet (Page 1-5) and hit the print icon.</t>
  </si>
  <si>
    <t>Review the completed form for accuracy</t>
  </si>
  <si>
    <t>Complete the district certifications listed in the General Instructions.</t>
  </si>
  <si>
    <t xml:space="preserve">   Forms would have been sent to the district as part of a collective</t>
  </si>
  <si>
    <t xml:space="preserve">   bargaining packet.  If you do not have copies of the certifications</t>
  </si>
  <si>
    <t xml:space="preserve">   contact the HCOE Business Office.</t>
  </si>
  <si>
    <t>Review the General Instructions for directions on the timelines for</t>
  </si>
  <si>
    <t>posting the completed document, submission to the County Office</t>
  </si>
  <si>
    <t>and Board actions.</t>
  </si>
  <si>
    <t>Percent due to restructure (example 4%, enter .04)</t>
  </si>
  <si>
    <t>Line 12:</t>
  </si>
  <si>
    <t>Total Compensation Increase as a Percentage Over Prior Fiscal Year</t>
  </si>
  <si>
    <t>Line 1:  Current salary costs</t>
  </si>
  <si>
    <t>Line 2:  Statutory Benefits Prior to agreement</t>
  </si>
  <si>
    <t>Line 3:  H &amp; W costs before agreement</t>
  </si>
  <si>
    <t xml:space="preserve">      Total costs prior to agreement</t>
  </si>
  <si>
    <t>Line 11:  Total compensation increase</t>
  </si>
  <si>
    <t>Line 12:  Line 11 divided by total of Lines 1-3</t>
  </si>
  <si>
    <t>Prior to Agreement</t>
  </si>
  <si>
    <t>Or Line 1 on the form x statutory benefit rate</t>
  </si>
  <si>
    <t>Statutory benefits on increased compensation</t>
  </si>
  <si>
    <t>Total Cost of All Bargaining Agreements</t>
  </si>
  <si>
    <t>Certificated</t>
  </si>
  <si>
    <t>Certificated Management</t>
  </si>
  <si>
    <t>Classifed</t>
  </si>
  <si>
    <t>Classifed Management</t>
  </si>
  <si>
    <t>Confidential</t>
  </si>
  <si>
    <t xml:space="preserve">    Total</t>
  </si>
  <si>
    <t xml:space="preserve">     Total</t>
  </si>
  <si>
    <t>Use the All-Funds from the last Budget Adoption or Interim Reporting</t>
  </si>
  <si>
    <t>For year two:</t>
  </si>
  <si>
    <t xml:space="preserve">period if the multi-year budgets have not been updated.  If the budget </t>
  </si>
  <si>
    <t>has been updated, complete an All Funds and use it to load the data.</t>
  </si>
  <si>
    <t>The first page of the public disclosure contains the actual calculations reporting</t>
  </si>
  <si>
    <t xml:space="preserve">This page is completed by following the instructions for Page 1 listed below (lines 62-476).  All </t>
  </si>
  <si>
    <t xml:space="preserve">data entry for this page is completed on this worksheet.  The information will automatically pull </t>
  </si>
  <si>
    <t>into the disclosure and the costs will be automatically calculated.</t>
  </si>
  <si>
    <t>To print the complete public disclosure summary document, click on the tab for page 1</t>
  </si>
  <si>
    <t>once the worksheet loads then click the print icon.  Follow the same instructions for pages 2</t>
  </si>
  <si>
    <t>(this is the actual percent that will be added to the salary sch.)</t>
  </si>
  <si>
    <t xml:space="preserve">    This would be a calculation of the increase in salaries due to the</t>
  </si>
  <si>
    <t>Report the increased cost in salaries due to other compensation</t>
  </si>
  <si>
    <t xml:space="preserve">as a percent on this </t>
  </si>
  <si>
    <t>spreadsheet</t>
  </si>
  <si>
    <t>NOTE:  rate not formatted</t>
  </si>
  <si>
    <t>Enter the cost of health &amp; welfare for this unit based on the</t>
  </si>
  <si>
    <t>Color Key:</t>
  </si>
  <si>
    <t>Indicates a line that may require some data entry</t>
  </si>
  <si>
    <t>Cells where data is entered by the user</t>
  </si>
  <si>
    <t>Notes, or cells that are automatically calculated</t>
  </si>
  <si>
    <t>Special instructions</t>
  </si>
  <si>
    <t>Data entry section for the second year of the agreement</t>
  </si>
  <si>
    <t>Data entry section for the third year of the agreement</t>
  </si>
  <si>
    <t>Entry Information</t>
  </si>
  <si>
    <t>Cost of statutory benefits:  (line h103 x line d175)</t>
  </si>
  <si>
    <t>(line h159 x line d175)</t>
  </si>
  <si>
    <t xml:space="preserve">and the current year employer paid rate x the FTEs receiving </t>
  </si>
  <si>
    <t>2nd year of agreement</t>
  </si>
  <si>
    <t>collective bargaining submission.   These transfers would be the proposed</t>
  </si>
  <si>
    <t>If the last board approved budget was the adopted budget or one of the</t>
  </si>
  <si>
    <t xml:space="preserve">Column 4 should automatically calculate once columns 1 through 3 are </t>
  </si>
  <si>
    <t>NOTE: from Page 1, Line 11</t>
  </si>
  <si>
    <t>reductions or increases, elimination or expansion of other services or programs (i.e., counselors, librarians).</t>
  </si>
  <si>
    <t xml:space="preserve">"Deficit Spending" is defined to exist when a district's expenditures exceed its revenues in a given year.  </t>
  </si>
  <si>
    <t xml:space="preserve">    Assumptions should include specifics, i.e., COLA, enrollment patterns. (Remember to include</t>
  </si>
  <si>
    <t>(complete this for every unit with a tentative agreement going to the board.)</t>
  </si>
  <si>
    <t>Increase/(Decrease)</t>
  </si>
  <si>
    <r>
      <t xml:space="preserve">increases.  </t>
    </r>
    <r>
      <rPr>
        <b/>
        <sz val="12"/>
        <rFont val="Helv"/>
        <family val="0"/>
      </rPr>
      <t>For the automatic calculation of starting salary</t>
    </r>
  </si>
  <si>
    <t>costs in the next year, this is treated as 1x and not included.</t>
  </si>
  <si>
    <t>If it's not 1x in nature a formula modification is required.</t>
  </si>
  <si>
    <t>$50,000</t>
  </si>
  <si>
    <t>Bargaining Unit: (NOTE:  must compete a separate form for classified &amp; certificated)</t>
  </si>
  <si>
    <t>NOTE:  if you are going to breakout step and column for current year salary</t>
  </si>
  <si>
    <t>costs (see step 2) do not include step and column in current year salary costs</t>
  </si>
  <si>
    <t>Net percentage change due to salary restructure (enter percent)</t>
  </si>
  <si>
    <t>Cost of statutory benefits:  (line h306 x line d322)</t>
  </si>
  <si>
    <t>Cost of statutory benefits:  (line h432 x line d448)</t>
  </si>
  <si>
    <r>
      <t>(</t>
    </r>
    <r>
      <rPr>
        <b/>
        <sz val="12"/>
        <rFont val="Helv"/>
        <family val="0"/>
      </rPr>
      <t>enter as a positive number)</t>
    </r>
  </si>
  <si>
    <t>(enter as a positive number)</t>
  </si>
  <si>
    <t>General Instructions for Completion of Public Disclosure of Collective Bargaining Agreements</t>
  </si>
  <si>
    <t>Disclosure Requirements</t>
  </si>
  <si>
    <t>Assembly Bill (AB) 1200 requires local educational agencies to publicly disclose the provisions of all collective</t>
  </si>
  <si>
    <t>bargaining agreements before entering into a written agreement.  AB 2756 also amended the government code,</t>
  </si>
  <si>
    <t xml:space="preserve">Government Code (GC) Section 3547.5, increasing the requirements for disclosure of collective bargaining </t>
  </si>
  <si>
    <t>agreements.  The requirements are as follows:</t>
  </si>
  <si>
    <t>&gt;</t>
  </si>
  <si>
    <t>A public disclosure form must be completed for each bargaining unit and made available to the public at least</t>
  </si>
  <si>
    <t xml:space="preserve">ten (10) working days prior to the date on which the governing board would take action on the proposed </t>
  </si>
  <si>
    <t>bargaining agreement.</t>
  </si>
  <si>
    <t xml:space="preserve">The manner in which the public is made aware of the proposed agreement and its availability for </t>
  </si>
  <si>
    <t xml:space="preserve">public inspection and review is at the discretion of the district.  Districts may select any, or a </t>
  </si>
  <si>
    <t xml:space="preserve">combination of various methods available for communicating to the public. </t>
  </si>
  <si>
    <t xml:space="preserve">The district Superintendent and Chief Business Official must certifiy in writing that the costs incurred under a </t>
  </si>
  <si>
    <t>collective bargaining agreement can be met by the district during the term of the agreement.</t>
  </si>
  <si>
    <t>The certification must "itemize any budget revision necessary to meet the costs of the agreement in each</t>
  </si>
  <si>
    <t>The Board is required to act on any budget revisions needed in the current year to meet the costs of the</t>
  </si>
  <si>
    <t>Forms</t>
  </si>
  <si>
    <t>Collective Bargaining Agreement Public Disclosure Summary</t>
  </si>
  <si>
    <t>Document must be completed for each bargaining unit 10 working days prior to board action.</t>
  </si>
  <si>
    <t>Certification of the District's Ability to Meet the Costs of Collective Bargaining Agreement</t>
  </si>
  <si>
    <t>Must be signed by the District Superintendent and Chief Business Official (CBO)</t>
  </si>
  <si>
    <t>at the time of public disclosure.</t>
  </si>
  <si>
    <t>Certification of the Governing Board's Approval of the Collective Bargaining Agreement</t>
  </si>
  <si>
    <t>Must be signed by the district Superintendent or designee at the time of public disclosure</t>
  </si>
  <si>
    <t>and by the President or Clerk of the Governing Board at the time of formal board action on</t>
  </si>
  <si>
    <t>the proposed agreement.</t>
  </si>
  <si>
    <t>Submission to County Office</t>
  </si>
  <si>
    <t xml:space="preserve">The Collective Bargaining Agreement Public Disclosure Form, along with a copy of the tentative bargaining </t>
  </si>
  <si>
    <t>a copy of the board's certification, signed by the district Superintendent and President or Clerk of the governing board.</t>
  </si>
  <si>
    <t>After the governing board has taken action to approve the agreement and budget revisions, the district should submit</t>
  </si>
  <si>
    <t>ten (10) workdays prior to the date on which the governing board will take action on the proposed collective</t>
  </si>
  <si>
    <t xml:space="preserve">agreement, and the Superintendent/CBO certification should be submitted to the County Office for review at least </t>
  </si>
  <si>
    <t>year of its term'.  Note:  Complete section H or attach actual proposed budget transfers.</t>
  </si>
  <si>
    <t>Describe any "other compensation".  Please include comments and explanations as necessary</t>
  </si>
  <si>
    <t>(PER FTE RATE)</t>
  </si>
  <si>
    <t>Example: (2005-2006 or 2006-07)</t>
  </si>
  <si>
    <t>Example: (2007-2008)</t>
  </si>
  <si>
    <t>1.  The cost of the proposed agreement is included in the current working budget dated _______________.</t>
  </si>
  <si>
    <t>a.  Copies of the budget transfers are attached (unless proposal was included in the adopted budget); or,</t>
  </si>
  <si>
    <t>b.  Section H3 below has been completed.</t>
  </si>
  <si>
    <t>2.  Budget has not been updated for the proposal.</t>
  </si>
  <si>
    <t>a.  Proposed budget transfers are attached; or,</t>
  </si>
  <si>
    <t xml:space="preserve">Column 1 </t>
  </si>
  <si>
    <t>Date:_______________</t>
  </si>
  <si>
    <t>Total Proposed</t>
  </si>
  <si>
    <t>Increase</t>
  </si>
  <si>
    <t>1.  Revenue Limit Sources (8010-8099)</t>
  </si>
  <si>
    <t>2.  Remaining Revenues (8100-8799)</t>
  </si>
  <si>
    <r>
      <t xml:space="preserve">A.  </t>
    </r>
    <r>
      <rPr>
        <sz val="10"/>
        <rFont val="Arial"/>
        <family val="2"/>
      </rPr>
      <t>REVENUES</t>
    </r>
  </si>
  <si>
    <r>
      <t xml:space="preserve">B.  </t>
    </r>
    <r>
      <rPr>
        <sz val="10"/>
        <rFont val="Arial"/>
        <family val="2"/>
      </rPr>
      <t>TOTAL REVENUES</t>
    </r>
  </si>
  <si>
    <r>
      <t>C.</t>
    </r>
    <r>
      <rPr>
        <sz val="10"/>
        <rFont val="Arial"/>
        <family val="2"/>
      </rPr>
      <t xml:space="preserve">  EXPENDITURES</t>
    </r>
  </si>
  <si>
    <r>
      <t>H3.</t>
    </r>
    <r>
      <rPr>
        <sz val="12"/>
        <rFont val="Arial"/>
        <family val="2"/>
      </rPr>
      <t xml:space="preserve">  RECAP OF PROPOSED BUDGET ADJUSTMENTS</t>
    </r>
  </si>
  <si>
    <t>1.  Certificated Salaries (1000-1999)</t>
  </si>
  <si>
    <t>2.  Classified Salaries (2000-2999)</t>
  </si>
  <si>
    <t>3.  Employee Benefits (3000-3999)</t>
  </si>
  <si>
    <t>4.  Books and Supplies (4000-4999)</t>
  </si>
  <si>
    <t>6.  Capital Outlay (6000-6599)</t>
  </si>
  <si>
    <t>7.  Other Outgo (7100-7299) (7400-7499)</t>
  </si>
  <si>
    <t>8.  Direct Support/Indirect Costs (7300-7399)</t>
  </si>
  <si>
    <t xml:space="preserve">9.  Other Adjustments </t>
  </si>
  <si>
    <r>
      <t>D.</t>
    </r>
    <r>
      <rPr>
        <sz val="10"/>
        <rFont val="Arial"/>
        <family val="2"/>
      </rPr>
      <t xml:space="preserve">  TOTAL EXPENDITURES (C1:C9)</t>
    </r>
  </si>
  <si>
    <t xml:space="preserve">5.  Services, Other Operating </t>
  </si>
  <si>
    <t xml:space="preserve">     Expense (5000-5999)</t>
  </si>
  <si>
    <r>
      <t>E.</t>
    </r>
    <r>
      <rPr>
        <sz val="10"/>
        <rFont val="Arial"/>
        <family val="2"/>
      </rPr>
      <t xml:space="preserve">  OPERATING SURPLUS (DEFICIT) (B-D)</t>
    </r>
  </si>
  <si>
    <r>
      <t>F.</t>
    </r>
    <r>
      <rPr>
        <sz val="10"/>
        <rFont val="Arial"/>
        <family val="2"/>
      </rPr>
      <t xml:space="preserve">  TRANSFERS IN &amp; OTHER SOURCES</t>
    </r>
  </si>
  <si>
    <t xml:space="preserve">     (8910-8979)</t>
  </si>
  <si>
    <r>
      <t>G.</t>
    </r>
    <r>
      <rPr>
        <sz val="10"/>
        <rFont val="Arial"/>
        <family val="2"/>
      </rPr>
      <t xml:space="preserve">  TRANSFER OUT &amp; OTHER USES</t>
    </r>
  </si>
  <si>
    <t xml:space="preserve">     (7610-7699)</t>
  </si>
  <si>
    <r>
      <t xml:space="preserve">H.  </t>
    </r>
    <r>
      <rPr>
        <sz val="10"/>
        <rFont val="Arial"/>
        <family val="2"/>
      </rPr>
      <t>CONTRIBUTIONS (8980-8998)</t>
    </r>
  </si>
  <si>
    <r>
      <t>I.</t>
    </r>
    <r>
      <rPr>
        <sz val="10"/>
        <rFont val="Arial"/>
        <family val="2"/>
      </rPr>
      <t xml:space="preserve">  INCREASE (DECREASE) IN FUND BALANCE</t>
    </r>
  </si>
  <si>
    <t xml:space="preserve">     (E+F+G+H)</t>
  </si>
  <si>
    <r>
      <t>J.</t>
    </r>
    <r>
      <rPr>
        <sz val="10"/>
        <rFont val="Arial"/>
        <family val="2"/>
      </rPr>
      <t xml:space="preserve">  BEGINNING BALANCE</t>
    </r>
  </si>
  <si>
    <r>
      <t>K.</t>
    </r>
    <r>
      <rPr>
        <sz val="10"/>
        <rFont val="Arial"/>
        <family val="2"/>
      </rPr>
      <t xml:space="preserve">  CURRENT YEAR ENDING BALANCE (J+I)</t>
    </r>
  </si>
  <si>
    <t>Yes</t>
  </si>
  <si>
    <t>No</t>
  </si>
  <si>
    <t>Reduction in Expenditures</t>
  </si>
  <si>
    <t>Other (please expain)</t>
  </si>
  <si>
    <t>General Fund Revenues</t>
  </si>
  <si>
    <t xml:space="preserve">Special Reserve  </t>
  </si>
  <si>
    <t>Explanation: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</si>
</sst>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mm/dd/yy"/>
    <numFmt numFmtId="166" formatCode="_(* #,##0_);_(* \(#,##0\);_(* &quot;-&quot;??_);_(@_)"/>
    <numFmt numFmtId="167" formatCode="0.0%"/>
    <numFmt numFmtId="168" formatCode="_(&quot;$&quot;* #,##0.000_);_(&quot;$&quot;* \(#,##0.00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0.0000%"/>
    <numFmt numFmtId="176" formatCode="&quot;$&quot;#,##0.00"/>
    <numFmt numFmtId="177" formatCode="#,##0.0000"/>
    <numFmt numFmtId="178" formatCode="&quot;$&quot;#,##0"/>
  </numFmts>
  <fonts count="62">
    <font>
      <sz val="12"/>
      <name val="Helv"/>
      <family val="0"/>
    </font>
    <font>
      <sz val="10"/>
      <name val="Arial"/>
      <family val="0"/>
    </font>
    <font>
      <sz val="14"/>
      <name val="Helv"/>
      <family val="0"/>
    </font>
    <font>
      <sz val="10"/>
      <name val="Tms Rmn"/>
      <family val="0"/>
    </font>
    <font>
      <b/>
      <sz val="12"/>
      <name val="Helv"/>
      <family val="0"/>
    </font>
    <font>
      <sz val="8"/>
      <name val="Helv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9"/>
      <name val="Helv"/>
      <family val="0"/>
    </font>
    <font>
      <u val="singleAccounting"/>
      <sz val="9"/>
      <name val="Helv"/>
      <family val="0"/>
    </font>
    <font>
      <b/>
      <sz val="9"/>
      <color indexed="10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9"/>
      <name val="Helv"/>
      <family val="0"/>
    </font>
    <font>
      <sz val="8"/>
      <name val="Tahoma"/>
      <family val="0"/>
    </font>
    <font>
      <sz val="11"/>
      <name val="Helv"/>
      <family val="0"/>
    </font>
    <font>
      <b/>
      <sz val="8"/>
      <name val="Tahoma"/>
      <family val="0"/>
    </font>
    <font>
      <b/>
      <sz val="16"/>
      <name val="Helv"/>
      <family val="0"/>
    </font>
    <font>
      <sz val="16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ms Rmn"/>
      <family val="0"/>
    </font>
    <font>
      <b/>
      <sz val="14"/>
      <name val="Helv"/>
      <family val="0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43" fontId="8" fillId="0" borderId="11" xfId="0" applyNumberFormat="1" applyFont="1" applyBorder="1" applyAlignment="1">
      <alignment/>
    </xf>
    <xf numFmtId="43" fontId="8" fillId="0" borderId="13" xfId="0" applyNumberFormat="1" applyFont="1" applyBorder="1" applyAlignment="1">
      <alignment/>
    </xf>
    <xf numFmtId="43" fontId="8" fillId="0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3" fontId="8" fillId="0" borderId="13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43" fontId="8" fillId="0" borderId="11" xfId="0" applyNumberFormat="1" applyFont="1" applyFill="1" applyBorder="1" applyAlignment="1">
      <alignment/>
    </xf>
    <xf numFmtId="5" fontId="0" fillId="0" borderId="0" xfId="0" applyNumberForma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43" fontId="8" fillId="0" borderId="14" xfId="0" applyNumberFormat="1" applyFont="1" applyFill="1" applyBorder="1" applyAlignment="1">
      <alignment/>
    </xf>
    <xf numFmtId="43" fontId="11" fillId="0" borderId="0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3" fontId="9" fillId="0" borderId="11" xfId="0" applyNumberFormat="1" applyFont="1" applyFill="1" applyBorder="1" applyAlignment="1">
      <alignment/>
    </xf>
    <xf numFmtId="43" fontId="8" fillId="0" borderId="18" xfId="0" applyNumberFormat="1" applyFont="1" applyFill="1" applyBorder="1" applyAlignment="1">
      <alignment/>
    </xf>
    <xf numFmtId="43" fontId="8" fillId="0" borderId="19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43" fontId="8" fillId="0" borderId="21" xfId="0" applyNumberFormat="1" applyFont="1" applyFill="1" applyBorder="1" applyAlignment="1">
      <alignment/>
    </xf>
    <xf numFmtId="43" fontId="8" fillId="0" borderId="22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8" fillId="33" borderId="11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3" fontId="8" fillId="33" borderId="0" xfId="0" applyNumberFormat="1" applyFont="1" applyFill="1" applyBorder="1" applyAlignment="1">
      <alignment/>
    </xf>
    <xf numFmtId="43" fontId="8" fillId="33" borderId="15" xfId="0" applyNumberFormat="1" applyFont="1" applyFill="1" applyBorder="1" applyAlignment="1">
      <alignment/>
    </xf>
    <xf numFmtId="43" fontId="8" fillId="0" borderId="24" xfId="0" applyNumberFormat="1" applyFont="1" applyFill="1" applyBorder="1" applyAlignment="1">
      <alignment/>
    </xf>
    <xf numFmtId="43" fontId="8" fillId="33" borderId="22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43" fontId="8" fillId="0" borderId="19" xfId="0" applyNumberFormat="1" applyFont="1" applyBorder="1" applyAlignment="1">
      <alignment/>
    </xf>
    <xf numFmtId="43" fontId="8" fillId="0" borderId="20" xfId="0" applyNumberFormat="1" applyFont="1" applyBorder="1" applyAlignment="1">
      <alignment/>
    </xf>
    <xf numFmtId="43" fontId="8" fillId="0" borderId="21" xfId="0" applyNumberFormat="1" applyFont="1" applyBorder="1" applyAlignment="1">
      <alignment/>
    </xf>
    <xf numFmtId="43" fontId="8" fillId="0" borderId="25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43" fontId="8" fillId="0" borderId="26" xfId="0" applyNumberFormat="1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0" fontId="0" fillId="33" borderId="24" xfId="0" applyFill="1" applyBorder="1" applyAlignment="1">
      <alignment/>
    </xf>
    <xf numFmtId="43" fontId="8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right"/>
    </xf>
    <xf numFmtId="0" fontId="15" fillId="0" borderId="3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15" fillId="0" borderId="28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29" xfId="0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43" fontId="8" fillId="0" borderId="32" xfId="0" applyNumberFormat="1" applyFont="1" applyFill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15" fillId="0" borderId="10" xfId="0" applyFont="1" applyBorder="1" applyAlignment="1">
      <alignment/>
    </xf>
    <xf numFmtId="43" fontId="9" fillId="0" borderId="10" xfId="0" applyNumberFormat="1" applyFont="1" applyFill="1" applyBorder="1" applyAlignment="1">
      <alignment/>
    </xf>
    <xf numFmtId="0" fontId="15" fillId="0" borderId="36" xfId="0" applyFont="1" applyBorder="1" applyAlignment="1">
      <alignment/>
    </xf>
    <xf numFmtId="43" fontId="8" fillId="0" borderId="37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0" fontId="15" fillId="0" borderId="20" xfId="0" applyFont="1" applyBorder="1" applyAlignment="1">
      <alignment horizontal="left"/>
    </xf>
    <xf numFmtId="43" fontId="13" fillId="33" borderId="25" xfId="0" applyNumberFormat="1" applyFont="1" applyFill="1" applyBorder="1" applyAlignment="1">
      <alignment/>
    </xf>
    <xf numFmtId="43" fontId="8" fillId="33" borderId="38" xfId="0" applyNumberFormat="1" applyFont="1" applyFill="1" applyBorder="1" applyAlignment="1">
      <alignment/>
    </xf>
    <xf numFmtId="43" fontId="8" fillId="33" borderId="24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/>
    </xf>
    <xf numFmtId="43" fontId="9" fillId="33" borderId="10" xfId="0" applyNumberFormat="1" applyFont="1" applyFill="1" applyBorder="1" applyAlignment="1">
      <alignment/>
    </xf>
    <xf numFmtId="43" fontId="8" fillId="33" borderId="37" xfId="0" applyNumberFormat="1" applyFont="1" applyFill="1" applyBorder="1" applyAlignment="1">
      <alignment/>
    </xf>
    <xf numFmtId="43" fontId="9" fillId="33" borderId="11" xfId="0" applyNumberFormat="1" applyFont="1" applyFill="1" applyBorder="1" applyAlignment="1">
      <alignment/>
    </xf>
    <xf numFmtId="43" fontId="8" fillId="33" borderId="14" xfId="0" applyNumberFormat="1" applyFont="1" applyFill="1" applyBorder="1" applyAlignment="1">
      <alignment/>
    </xf>
    <xf numFmtId="43" fontId="8" fillId="33" borderId="10" xfId="0" applyNumberFormat="1" applyFont="1" applyFill="1" applyBorder="1" applyAlignment="1">
      <alignment/>
    </xf>
    <xf numFmtId="43" fontId="8" fillId="33" borderId="19" xfId="0" applyNumberFormat="1" applyFont="1" applyFill="1" applyBorder="1" applyAlignment="1">
      <alignment/>
    </xf>
    <xf numFmtId="43" fontId="8" fillId="33" borderId="20" xfId="0" applyNumberFormat="1" applyFont="1" applyFill="1" applyBorder="1" applyAlignment="1">
      <alignment/>
    </xf>
    <xf numFmtId="43" fontId="13" fillId="0" borderId="1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28" xfId="0" applyFont="1" applyBorder="1" applyAlignment="1" quotePrefix="1">
      <alignment horizontal="left"/>
    </xf>
    <xf numFmtId="0" fontId="0" fillId="0" borderId="1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5" xfId="0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 quotePrefix="1">
      <alignment horizontal="left"/>
    </xf>
    <xf numFmtId="0" fontId="15" fillId="0" borderId="4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4" xfId="0" applyFont="1" applyBorder="1" applyAlignment="1">
      <alignment horizontal="left"/>
    </xf>
    <xf numFmtId="0" fontId="15" fillId="0" borderId="4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46" xfId="0" applyFont="1" applyBorder="1" applyAlignment="1" quotePrefix="1">
      <alignment horizontal="left"/>
    </xf>
    <xf numFmtId="0" fontId="4" fillId="0" borderId="47" xfId="0" applyFont="1" applyBorder="1" applyAlignment="1">
      <alignment/>
    </xf>
    <xf numFmtId="43" fontId="0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48" xfId="0" applyFont="1" applyFill="1" applyBorder="1" applyAlignment="1">
      <alignment/>
    </xf>
    <xf numFmtId="0" fontId="0" fillId="35" borderId="0" xfId="0" applyFill="1" applyAlignment="1">
      <alignment/>
    </xf>
    <xf numFmtId="0" fontId="11" fillId="0" borderId="48" xfId="0" applyNumberFormat="1" applyFont="1" applyBorder="1" applyAlignment="1">
      <alignment/>
    </xf>
    <xf numFmtId="49" fontId="11" fillId="34" borderId="48" xfId="0" applyNumberFormat="1" applyFont="1" applyFill="1" applyBorder="1" applyAlignment="1">
      <alignment/>
    </xf>
    <xf numFmtId="49" fontId="11" fillId="34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49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Alignment="1">
      <alignment/>
    </xf>
    <xf numFmtId="37" fontId="0" fillId="34" borderId="0" xfId="0" applyNumberFormat="1" applyFill="1" applyAlignment="1">
      <alignment/>
    </xf>
    <xf numFmtId="37" fontId="0" fillId="0" borderId="0" xfId="0" applyNumberFormat="1" applyAlignment="1">
      <alignment/>
    </xf>
    <xf numFmtId="175" fontId="0" fillId="34" borderId="0" xfId="0" applyNumberFormat="1" applyFill="1" applyAlignment="1">
      <alignment/>
    </xf>
    <xf numFmtId="43" fontId="0" fillId="0" borderId="0" xfId="0" applyNumberFormat="1" applyAlignment="1">
      <alignment/>
    </xf>
    <xf numFmtId="10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7" fontId="0" fillId="34" borderId="0" xfId="0" applyNumberFormat="1" applyFill="1" applyAlignment="1">
      <alignment/>
    </xf>
    <xf numFmtId="39" fontId="0" fillId="0" borderId="0" xfId="0" applyNumberFormat="1" applyBorder="1" applyAlignment="1">
      <alignment/>
    </xf>
    <xf numFmtId="5" fontId="0" fillId="0" borderId="15" xfId="0" applyNumberFormat="1" applyBorder="1" applyAlignment="1">
      <alignment/>
    </xf>
    <xf numFmtId="0" fontId="25" fillId="0" borderId="0" xfId="0" applyFont="1" applyAlignment="1">
      <alignment/>
    </xf>
    <xf numFmtId="0" fontId="2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37" fontId="0" fillId="35" borderId="0" xfId="0" applyNumberFormat="1" applyFill="1" applyAlignment="1">
      <alignment/>
    </xf>
    <xf numFmtId="175" fontId="0" fillId="35" borderId="0" xfId="0" applyNumberFormat="1" applyFill="1" applyAlignment="1">
      <alignment/>
    </xf>
    <xf numFmtId="43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10" fontId="0" fillId="35" borderId="31" xfId="0" applyNumberFormat="1" applyFill="1" applyBorder="1" applyAlignment="1">
      <alignment/>
    </xf>
    <xf numFmtId="7" fontId="0" fillId="35" borderId="0" xfId="0" applyNumberFormat="1" applyFill="1" applyAlignment="1">
      <alignment/>
    </xf>
    <xf numFmtId="5" fontId="0" fillId="35" borderId="15" xfId="0" applyNumberFormat="1" applyFill="1" applyBorder="1" applyAlignment="1">
      <alignment/>
    </xf>
    <xf numFmtId="7" fontId="0" fillId="35" borderId="15" xfId="0" applyNumberFormat="1" applyFill="1" applyBorder="1" applyAlignment="1">
      <alignment/>
    </xf>
    <xf numFmtId="39" fontId="0" fillId="35" borderId="0" xfId="0" applyNumberFormat="1" applyFill="1" applyBorder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5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7" fontId="0" fillId="0" borderId="0" xfId="0" applyNumberFormat="1" applyFill="1" applyAlignment="1">
      <alignment/>
    </xf>
    <xf numFmtId="0" fontId="25" fillId="38" borderId="0" xfId="0" applyFont="1" applyFill="1" applyAlignment="1">
      <alignment/>
    </xf>
    <xf numFmtId="0" fontId="0" fillId="38" borderId="0" xfId="0" applyFill="1" applyAlignment="1">
      <alignment/>
    </xf>
    <xf numFmtId="0" fontId="4" fillId="38" borderId="0" xfId="0" applyFont="1" applyFill="1" applyAlignment="1">
      <alignment/>
    </xf>
    <xf numFmtId="0" fontId="4" fillId="37" borderId="0" xfId="0" applyFont="1" applyFill="1" applyAlignment="1">
      <alignment/>
    </xf>
    <xf numFmtId="37" fontId="0" fillId="37" borderId="0" xfId="0" applyNumberFormat="1" applyFill="1" applyAlignment="1">
      <alignment/>
    </xf>
    <xf numFmtId="43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0" fontId="0" fillId="37" borderId="31" xfId="0" applyNumberFormat="1" applyFill="1" applyBorder="1" applyAlignment="1">
      <alignment/>
    </xf>
    <xf numFmtId="7" fontId="0" fillId="37" borderId="0" xfId="0" applyNumberFormat="1" applyFill="1" applyAlignment="1">
      <alignment/>
    </xf>
    <xf numFmtId="5" fontId="0" fillId="37" borderId="15" xfId="0" applyNumberFormat="1" applyFill="1" applyBorder="1" applyAlignment="1">
      <alignment/>
    </xf>
    <xf numFmtId="7" fontId="0" fillId="37" borderId="15" xfId="0" applyNumberFormat="1" applyFill="1" applyBorder="1" applyAlignment="1">
      <alignment/>
    </xf>
    <xf numFmtId="39" fontId="0" fillId="37" borderId="0" xfId="0" applyNumberFormat="1" applyFill="1" applyBorder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43" fontId="0" fillId="35" borderId="31" xfId="0" applyNumberFormat="1" applyFill="1" applyBorder="1" applyAlignment="1">
      <alignment/>
    </xf>
    <xf numFmtId="43" fontId="0" fillId="37" borderId="31" xfId="0" applyNumberFormat="1" applyFill="1" applyBorder="1" applyAlignment="1">
      <alignment/>
    </xf>
    <xf numFmtId="37" fontId="8" fillId="0" borderId="54" xfId="0" applyNumberFormat="1" applyFont="1" applyFill="1" applyBorder="1" applyAlignment="1">
      <alignment/>
    </xf>
    <xf numFmtId="37" fontId="8" fillId="0" borderId="15" xfId="0" applyNumberFormat="1" applyFont="1" applyFill="1" applyBorder="1" applyAlignment="1">
      <alignment/>
    </xf>
    <xf numFmtId="37" fontId="8" fillId="0" borderId="31" xfId="0" applyNumberFormat="1" applyFont="1" applyFill="1" applyBorder="1" applyAlignment="1">
      <alignment/>
    </xf>
    <xf numFmtId="37" fontId="8" fillId="0" borderId="55" xfId="0" applyNumberFormat="1" applyFont="1" applyFill="1" applyBorder="1" applyAlignment="1">
      <alignment/>
    </xf>
    <xf numFmtId="177" fontId="0" fillId="34" borderId="0" xfId="0" applyNumberFormat="1" applyFill="1" applyAlignment="1">
      <alignment/>
    </xf>
    <xf numFmtId="177" fontId="0" fillId="0" borderId="31" xfId="0" applyNumberFormat="1" applyBorder="1" applyAlignment="1">
      <alignment/>
    </xf>
    <xf numFmtId="177" fontId="0" fillId="0" borderId="0" xfId="0" applyNumberFormat="1" applyAlignment="1">
      <alignment/>
    </xf>
    <xf numFmtId="3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7" fontId="8" fillId="0" borderId="23" xfId="0" applyNumberFormat="1" applyFont="1" applyFill="1" applyBorder="1" applyAlignment="1">
      <alignment/>
    </xf>
    <xf numFmtId="37" fontId="8" fillId="0" borderId="32" xfId="0" applyNumberFormat="1" applyFont="1" applyBorder="1" applyAlignment="1">
      <alignment/>
    </xf>
    <xf numFmtId="37" fontId="8" fillId="0" borderId="37" xfId="0" applyNumberFormat="1" applyFont="1" applyFill="1" applyBorder="1" applyAlignment="1">
      <alignment/>
    </xf>
    <xf numFmtId="37" fontId="8" fillId="0" borderId="45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39" fontId="0" fillId="0" borderId="15" xfId="0" applyNumberFormat="1" applyFill="1" applyBorder="1" applyAlignment="1">
      <alignment/>
    </xf>
    <xf numFmtId="37" fontId="0" fillId="33" borderId="15" xfId="0" applyNumberFormat="1" applyFill="1" applyBorder="1" applyAlignment="1">
      <alignment/>
    </xf>
    <xf numFmtId="43" fontId="8" fillId="0" borderId="40" xfId="0" applyNumberFormat="1" applyFont="1" applyBorder="1" applyAlignment="1">
      <alignment/>
    </xf>
    <xf numFmtId="3" fontId="0" fillId="34" borderId="0" xfId="0" applyNumberFormat="1" applyFill="1" applyAlignment="1">
      <alignment/>
    </xf>
    <xf numFmtId="37" fontId="0" fillId="0" borderId="31" xfId="0" applyNumberFormat="1" applyBorder="1" applyAlignment="1">
      <alignment/>
    </xf>
    <xf numFmtId="37" fontId="0" fillId="35" borderId="31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37" fontId="0" fillId="37" borderId="31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3" fontId="0" fillId="37" borderId="31" xfId="0" applyNumberFormat="1" applyFill="1" applyBorder="1" applyAlignment="1">
      <alignment/>
    </xf>
    <xf numFmtId="10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37" fontId="0" fillId="0" borderId="50" xfId="0" applyNumberFormat="1" applyFont="1" applyBorder="1" applyAlignment="1">
      <alignment/>
    </xf>
    <xf numFmtId="37" fontId="0" fillId="0" borderId="5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43" fontId="0" fillId="0" borderId="48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3" fontId="0" fillId="33" borderId="0" xfId="0" applyNumberFormat="1" applyFill="1" applyAlignment="1">
      <alignment/>
    </xf>
    <xf numFmtId="0" fontId="4" fillId="0" borderId="56" xfId="0" applyFont="1" applyBorder="1" applyAlignment="1">
      <alignment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36" borderId="44" xfId="0" applyFill="1" applyBorder="1" applyAlignment="1">
      <alignment/>
    </xf>
    <xf numFmtId="0" fontId="0" fillId="34" borderId="44" xfId="0" applyFill="1" applyBorder="1" applyAlignment="1">
      <alignment/>
    </xf>
    <xf numFmtId="0" fontId="0" fillId="33" borderId="44" xfId="0" applyFill="1" applyBorder="1" applyAlignment="1">
      <alignment/>
    </xf>
    <xf numFmtId="0" fontId="0" fillId="38" borderId="44" xfId="0" applyFill="1" applyBorder="1" applyAlignment="1">
      <alignment/>
    </xf>
    <xf numFmtId="0" fontId="0" fillId="35" borderId="44" xfId="0" applyFill="1" applyBorder="1" applyAlignment="1">
      <alignment/>
    </xf>
    <xf numFmtId="0" fontId="0" fillId="37" borderId="61" xfId="0" applyFill="1" applyBorder="1" applyAlignment="1">
      <alignment/>
    </xf>
    <xf numFmtId="10" fontId="0" fillId="0" borderId="42" xfId="0" applyNumberFormat="1" applyFont="1" applyBorder="1" applyAlignment="1">
      <alignment/>
    </xf>
    <xf numFmtId="8" fontId="0" fillId="0" borderId="22" xfId="0" applyNumberFormat="1" applyFont="1" applyBorder="1" applyAlignment="1" quotePrefix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37" fontId="8" fillId="0" borderId="14" xfId="0" applyNumberFormat="1" applyFont="1" applyFill="1" applyBorder="1" applyAlignment="1">
      <alignment/>
    </xf>
    <xf numFmtId="10" fontId="8" fillId="0" borderId="63" xfId="0" applyNumberFormat="1" applyFont="1" applyFill="1" applyBorder="1" applyAlignment="1">
      <alignment/>
    </xf>
    <xf numFmtId="10" fontId="8" fillId="0" borderId="60" xfId="0" applyNumberFormat="1" applyFont="1" applyFill="1" applyBorder="1" applyAlignment="1">
      <alignment/>
    </xf>
    <xf numFmtId="0" fontId="0" fillId="39" borderId="0" xfId="0" applyFill="1" applyAlignment="1">
      <alignment/>
    </xf>
    <xf numFmtId="10" fontId="8" fillId="0" borderId="54" xfId="0" applyNumberFormat="1" applyFont="1" applyBorder="1" applyAlignment="1">
      <alignment/>
    </xf>
    <xf numFmtId="10" fontId="8" fillId="0" borderId="39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49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4" xfId="0" applyFont="1" applyBorder="1" applyAlignment="1">
      <alignment/>
    </xf>
    <xf numFmtId="0" fontId="22" fillId="0" borderId="56" xfId="0" applyFont="1" applyBorder="1" applyAlignment="1">
      <alignment/>
    </xf>
    <xf numFmtId="0" fontId="23" fillId="0" borderId="55" xfId="0" applyFont="1" applyBorder="1" applyAlignment="1">
      <alignment/>
    </xf>
    <xf numFmtId="0" fontId="19" fillId="0" borderId="55" xfId="0" applyFont="1" applyBorder="1" applyAlignment="1" quotePrefix="1">
      <alignment horizontal="left"/>
    </xf>
    <xf numFmtId="0" fontId="1" fillId="0" borderId="5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23" fillId="0" borderId="64" xfId="0" applyFont="1" applyBorder="1" applyAlignment="1">
      <alignment/>
    </xf>
    <xf numFmtId="0" fontId="23" fillId="0" borderId="65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19" fillId="0" borderId="64" xfId="0" applyFont="1" applyBorder="1" applyAlignment="1">
      <alignment/>
    </xf>
    <xf numFmtId="0" fontId="1" fillId="0" borderId="33" xfId="0" applyFont="1" applyBorder="1" applyAlignment="1">
      <alignment/>
    </xf>
    <xf numFmtId="0" fontId="19" fillId="0" borderId="3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46" xfId="0" applyFont="1" applyBorder="1" applyAlignment="1">
      <alignment/>
    </xf>
    <xf numFmtId="0" fontId="1" fillId="0" borderId="17" xfId="0" applyFont="1" applyBorder="1" applyAlignment="1">
      <alignment/>
    </xf>
    <xf numFmtId="0" fontId="19" fillId="0" borderId="27" xfId="0" applyFont="1" applyBorder="1" applyAlignment="1">
      <alignment/>
    </xf>
    <xf numFmtId="0" fontId="1" fillId="0" borderId="22" xfId="0" applyFont="1" applyBorder="1" applyAlignment="1">
      <alignment/>
    </xf>
    <xf numFmtId="0" fontId="23" fillId="33" borderId="49" xfId="0" applyFont="1" applyFill="1" applyBorder="1" applyAlignment="1">
      <alignment/>
    </xf>
    <xf numFmtId="0" fontId="23" fillId="33" borderId="58" xfId="0" applyFont="1" applyFill="1" applyBorder="1" applyAlignment="1">
      <alignment/>
    </xf>
    <xf numFmtId="1" fontId="8" fillId="0" borderId="63" xfId="0" applyNumberFormat="1" applyFont="1" applyFill="1" applyBorder="1" applyAlignment="1">
      <alignment/>
    </xf>
    <xf numFmtId="1" fontId="8" fillId="0" borderId="37" xfId="0" applyNumberFormat="1" applyFont="1" applyFill="1" applyBorder="1" applyAlignment="1">
      <alignment/>
    </xf>
    <xf numFmtId="1" fontId="8" fillId="0" borderId="45" xfId="0" applyNumberFormat="1" applyFont="1" applyBorder="1" applyAlignment="1">
      <alignment/>
    </xf>
    <xf numFmtId="10" fontId="8" fillId="0" borderId="54" xfId="0" applyNumberFormat="1" applyFont="1" applyFill="1" applyBorder="1" applyAlignment="1">
      <alignment/>
    </xf>
    <xf numFmtId="39" fontId="8" fillId="0" borderId="39" xfId="0" applyNumberFormat="1" applyFont="1" applyFill="1" applyBorder="1" applyAlignment="1">
      <alignment/>
    </xf>
    <xf numFmtId="39" fontId="8" fillId="0" borderId="21" xfId="0" applyNumberFormat="1" applyFont="1" applyFill="1" applyBorder="1" applyAlignment="1">
      <alignment/>
    </xf>
    <xf numFmtId="1" fontId="8" fillId="0" borderId="24" xfId="0" applyNumberFormat="1" applyFont="1" applyBorder="1" applyAlignment="1">
      <alignment/>
    </xf>
    <xf numFmtId="10" fontId="0" fillId="0" borderId="0" xfId="0" applyNumberFormat="1" applyAlignment="1">
      <alignment/>
    </xf>
    <xf numFmtId="37" fontId="8" fillId="0" borderId="40" xfId="0" applyNumberFormat="1" applyFont="1" applyFill="1" applyBorder="1" applyAlignment="1">
      <alignment/>
    </xf>
    <xf numFmtId="37" fontId="8" fillId="0" borderId="58" xfId="0" applyNumberFormat="1" applyFont="1" applyFill="1" applyBorder="1" applyAlignment="1">
      <alignment/>
    </xf>
    <xf numFmtId="0" fontId="18" fillId="0" borderId="22" xfId="0" applyFont="1" applyBorder="1" applyAlignment="1">
      <alignment/>
    </xf>
    <xf numFmtId="0" fontId="0" fillId="0" borderId="22" xfId="0" applyBorder="1" applyAlignment="1">
      <alignment/>
    </xf>
    <xf numFmtId="7" fontId="0" fillId="0" borderId="12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/>
    </xf>
    <xf numFmtId="37" fontId="8" fillId="0" borderId="66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8" fillId="0" borderId="54" xfId="0" applyNumberFormat="1" applyFont="1" applyFill="1" applyBorder="1" applyAlignment="1">
      <alignment/>
    </xf>
    <xf numFmtId="37" fontId="8" fillId="0" borderId="39" xfId="0" applyNumberFormat="1" applyFont="1" applyFill="1" applyBorder="1" applyAlignment="1">
      <alignment/>
    </xf>
    <xf numFmtId="3" fontId="8" fillId="0" borderId="37" xfId="0" applyNumberFormat="1" applyFont="1" applyBorder="1" applyAlignment="1">
      <alignment/>
    </xf>
    <xf numFmtId="37" fontId="8" fillId="0" borderId="40" xfId="0" applyNumberFormat="1" applyFont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7" fontId="23" fillId="0" borderId="34" xfId="0" applyNumberFormat="1" applyFont="1" applyBorder="1" applyAlignment="1">
      <alignment/>
    </xf>
    <xf numFmtId="37" fontId="23" fillId="0" borderId="52" xfId="0" applyNumberFormat="1" applyFont="1" applyBorder="1" applyAlignment="1">
      <alignment/>
    </xf>
    <xf numFmtId="37" fontId="23" fillId="0" borderId="48" xfId="0" applyNumberFormat="1" applyFont="1" applyBorder="1" applyAlignment="1">
      <alignment/>
    </xf>
    <xf numFmtId="37" fontId="23" fillId="0" borderId="47" xfId="0" applyNumberFormat="1" applyFont="1" applyBorder="1" applyAlignment="1">
      <alignment/>
    </xf>
    <xf numFmtId="37" fontId="23" fillId="33" borderId="49" xfId="0" applyNumberFormat="1" applyFont="1" applyFill="1" applyBorder="1" applyAlignment="1">
      <alignment/>
    </xf>
    <xf numFmtId="37" fontId="23" fillId="33" borderId="58" xfId="0" applyNumberFormat="1" applyFont="1" applyFill="1" applyBorder="1" applyAlignment="1">
      <alignment/>
    </xf>
    <xf numFmtId="37" fontId="23" fillId="0" borderId="65" xfId="0" applyNumberFormat="1" applyFont="1" applyBorder="1" applyAlignment="1">
      <alignment/>
    </xf>
    <xf numFmtId="37" fontId="23" fillId="0" borderId="36" xfId="0" applyNumberFormat="1" applyFont="1" applyBorder="1" applyAlignment="1">
      <alignment/>
    </xf>
    <xf numFmtId="37" fontId="23" fillId="0" borderId="42" xfId="0" applyNumberFormat="1" applyFont="1" applyBorder="1" applyAlignment="1">
      <alignment/>
    </xf>
    <xf numFmtId="37" fontId="23" fillId="0" borderId="43" xfId="0" applyNumberFormat="1" applyFont="1" applyBorder="1" applyAlignment="1">
      <alignment/>
    </xf>
    <xf numFmtId="37" fontId="23" fillId="0" borderId="51" xfId="0" applyNumberFormat="1" applyFont="1" applyBorder="1" applyAlignment="1">
      <alignment/>
    </xf>
    <xf numFmtId="37" fontId="23" fillId="0" borderId="0" xfId="0" applyNumberFormat="1" applyFont="1" applyBorder="1" applyAlignment="1">
      <alignment/>
    </xf>
    <xf numFmtId="0" fontId="22" fillId="0" borderId="67" xfId="0" applyFont="1" applyBorder="1" applyAlignment="1">
      <alignment horizontal="center" wrapText="1"/>
    </xf>
    <xf numFmtId="0" fontId="22" fillId="0" borderId="68" xfId="0" applyFont="1" applyBorder="1" applyAlignment="1">
      <alignment horizontal="center" wrapText="1"/>
    </xf>
    <xf numFmtId="0" fontId="22" fillId="0" borderId="69" xfId="0" applyFont="1" applyBorder="1" applyAlignment="1">
      <alignment horizontal="center" wrapText="1"/>
    </xf>
    <xf numFmtId="0" fontId="22" fillId="0" borderId="70" xfId="0" applyFont="1" applyBorder="1" applyAlignment="1">
      <alignment horizontal="center" wrapText="1"/>
    </xf>
    <xf numFmtId="0" fontId="22" fillId="0" borderId="71" xfId="0" applyFont="1" applyBorder="1" applyAlignment="1">
      <alignment horizontal="center" wrapText="1"/>
    </xf>
    <xf numFmtId="0" fontId="22" fillId="0" borderId="72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 horizontal="left"/>
    </xf>
    <xf numFmtId="0" fontId="17" fillId="0" borderId="0" xfId="0" applyFont="1" applyAlignment="1">
      <alignment horizontal="center"/>
    </xf>
    <xf numFmtId="0" fontId="1" fillId="0" borderId="23" xfId="0" applyFont="1" applyBorder="1" applyAlignment="1" quotePrefix="1">
      <alignment/>
    </xf>
    <xf numFmtId="0" fontId="23" fillId="0" borderId="3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37" fontId="23" fillId="0" borderId="47" xfId="0" applyNumberFormat="1" applyFont="1" applyBorder="1" applyAlignment="1">
      <alignment/>
    </xf>
    <xf numFmtId="37" fontId="0" fillId="0" borderId="34" xfId="0" applyNumberFormat="1" applyBorder="1" applyAlignment="1">
      <alignment/>
    </xf>
    <xf numFmtId="37" fontId="23" fillId="0" borderId="50" xfId="0" applyNumberFormat="1" applyFont="1" applyBorder="1" applyAlignment="1">
      <alignment/>
    </xf>
    <xf numFmtId="37" fontId="0" fillId="0" borderId="52" xfId="0" applyNumberFormat="1" applyBorder="1" applyAlignment="1">
      <alignment/>
    </xf>
    <xf numFmtId="43" fontId="15" fillId="0" borderId="19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3" fontId="15" fillId="0" borderId="24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43" fontId="15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5" fillId="0" borderId="20" xfId="0" applyFont="1" applyBorder="1" applyAlignment="1">
      <alignment horizontal="center"/>
    </xf>
    <xf numFmtId="43" fontId="15" fillId="0" borderId="10" xfId="0" applyNumberFormat="1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15" fillId="0" borderId="25" xfId="0" applyNumberFormat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9"/>
  <sheetViews>
    <sheetView zoomScalePageLayoutView="0" workbookViewId="0" topLeftCell="A277">
      <selection activeCell="G485" sqref="G485"/>
    </sheetView>
  </sheetViews>
  <sheetFormatPr defaultColWidth="8.88671875" defaultRowHeight="15.75"/>
  <cols>
    <col min="1" max="1" width="8.4453125" style="0" customWidth="1"/>
    <col min="2" max="2" width="5.6640625" style="0" customWidth="1"/>
    <col min="3" max="3" width="13.88671875" style="0" customWidth="1"/>
    <col min="4" max="4" width="11.3359375" style="0" customWidth="1"/>
    <col min="6" max="6" width="10.21484375" style="0" customWidth="1"/>
    <col min="7" max="7" width="11.3359375" style="0" customWidth="1"/>
    <col min="8" max="8" width="10.5546875" style="0" customWidth="1"/>
    <col min="10" max="10" width="10.10546875" style="0" customWidth="1"/>
  </cols>
  <sheetData>
    <row r="1" ht="15.75">
      <c r="A1" t="s">
        <v>51</v>
      </c>
    </row>
    <row r="2" ht="16.5" thickBot="1"/>
    <row r="3" spans="1:9" ht="16.5" thickTop="1">
      <c r="A3" t="s">
        <v>72</v>
      </c>
      <c r="B3" s="398" t="s">
        <v>159</v>
      </c>
      <c r="C3" s="399"/>
      <c r="D3" s="399"/>
      <c r="E3" s="399"/>
      <c r="F3" s="399"/>
      <c r="G3" s="399"/>
      <c r="H3" s="399"/>
      <c r="I3" s="400"/>
    </row>
    <row r="4" spans="2:9" ht="16.5" thickBot="1">
      <c r="B4" s="401"/>
      <c r="C4" s="402"/>
      <c r="D4" s="402"/>
      <c r="E4" s="402"/>
      <c r="F4" s="402"/>
      <c r="G4" s="402"/>
      <c r="H4" s="402"/>
      <c r="I4" s="403"/>
    </row>
    <row r="5" ht="16.5" thickTop="1"/>
    <row r="6" ht="15.75">
      <c r="A6" t="s">
        <v>257</v>
      </c>
    </row>
    <row r="7" ht="15.75">
      <c r="A7" t="s">
        <v>258</v>
      </c>
    </row>
    <row r="8" ht="15.75">
      <c r="A8" t="s">
        <v>259</v>
      </c>
    </row>
    <row r="10" spans="1:2" ht="15.75">
      <c r="A10" s="113" t="s">
        <v>260</v>
      </c>
      <c r="B10" t="s">
        <v>489</v>
      </c>
    </row>
    <row r="11" ht="15.75">
      <c r="B11" t="s">
        <v>261</v>
      </c>
    </row>
    <row r="13" ht="15.75">
      <c r="B13" t="s">
        <v>490</v>
      </c>
    </row>
    <row r="14" ht="15.75">
      <c r="B14" t="s">
        <v>491</v>
      </c>
    </row>
    <row r="15" ht="15.75">
      <c r="B15" t="s">
        <v>492</v>
      </c>
    </row>
    <row r="17" spans="1:2" ht="15.75">
      <c r="A17" s="113" t="s">
        <v>263</v>
      </c>
      <c r="B17" t="s">
        <v>281</v>
      </c>
    </row>
    <row r="18" ht="15.75">
      <c r="B18" t="s">
        <v>282</v>
      </c>
    </row>
    <row r="20" ht="15.75">
      <c r="B20" t="s">
        <v>264</v>
      </c>
    </row>
    <row r="21" ht="15.75">
      <c r="B21" t="s">
        <v>265</v>
      </c>
    </row>
    <row r="23" spans="1:2" ht="15.75">
      <c r="A23" s="113" t="s">
        <v>266</v>
      </c>
      <c r="B23" t="s">
        <v>277</v>
      </c>
    </row>
    <row r="24" ht="15.75">
      <c r="B24" t="s">
        <v>278</v>
      </c>
    </row>
    <row r="25" ht="15.75">
      <c r="B25" t="s">
        <v>279</v>
      </c>
    </row>
    <row r="27" ht="15.75">
      <c r="B27" t="s">
        <v>280</v>
      </c>
    </row>
    <row r="28" ht="15.75">
      <c r="B28" t="s">
        <v>265</v>
      </c>
    </row>
    <row r="30" spans="1:2" ht="15.75">
      <c r="A30" s="113" t="s">
        <v>267</v>
      </c>
      <c r="B30" t="s">
        <v>283</v>
      </c>
    </row>
    <row r="31" spans="1:2" ht="15.75">
      <c r="A31" s="113"/>
      <c r="B31" t="s">
        <v>284</v>
      </c>
    </row>
    <row r="32" ht="15.75">
      <c r="A32" s="113"/>
    </row>
    <row r="33" ht="15.75">
      <c r="B33" t="s">
        <v>268</v>
      </c>
    </row>
    <row r="34" ht="15.75">
      <c r="B34" t="s">
        <v>270</v>
      </c>
    </row>
    <row r="35" ht="15.75">
      <c r="B35" t="s">
        <v>269</v>
      </c>
    </row>
    <row r="37" ht="15.75">
      <c r="C37" t="s">
        <v>271</v>
      </c>
    </row>
    <row r="38" ht="15.75">
      <c r="C38" t="s">
        <v>272</v>
      </c>
    </row>
    <row r="39" ht="15.75">
      <c r="C39" t="s">
        <v>273</v>
      </c>
    </row>
    <row r="41" ht="16.5" customHeight="1">
      <c r="B41" t="s">
        <v>274</v>
      </c>
    </row>
    <row r="42" ht="16.5" customHeight="1">
      <c r="B42" t="s">
        <v>275</v>
      </c>
    </row>
    <row r="43" ht="16.5" customHeight="1"/>
    <row r="44" spans="1:2" ht="16.5" customHeight="1">
      <c r="A44" s="113" t="s">
        <v>276</v>
      </c>
      <c r="B44" t="s">
        <v>285</v>
      </c>
    </row>
    <row r="45" ht="16.5" customHeight="1">
      <c r="B45" t="s">
        <v>286</v>
      </c>
    </row>
    <row r="46" ht="16.5" customHeight="1">
      <c r="B46" t="s">
        <v>287</v>
      </c>
    </row>
    <row r="47" ht="16.5" customHeight="1"/>
    <row r="48" ht="16.5" customHeight="1">
      <c r="B48" s="113" t="s">
        <v>360</v>
      </c>
    </row>
    <row r="49" spans="1:2" ht="16.5" customHeight="1">
      <c r="A49" s="113" t="s">
        <v>72</v>
      </c>
      <c r="B49" t="s">
        <v>357</v>
      </c>
    </row>
    <row r="50" ht="16.5" customHeight="1">
      <c r="B50" t="s">
        <v>358</v>
      </c>
    </row>
    <row r="51" ht="16.5" customHeight="1">
      <c r="B51" t="s">
        <v>359</v>
      </c>
    </row>
    <row r="52" ht="16.5" customHeight="1"/>
    <row r="53" ht="16.5" customHeight="1">
      <c r="B53" t="s">
        <v>288</v>
      </c>
    </row>
    <row r="54" ht="16.5" customHeight="1">
      <c r="B54" t="s">
        <v>262</v>
      </c>
    </row>
    <row r="55" ht="16.5" customHeight="1">
      <c r="B55" t="s">
        <v>289</v>
      </c>
    </row>
    <row r="56" ht="16.5" customHeight="1"/>
    <row r="57" spans="1:2" ht="16.5" customHeight="1">
      <c r="A57" s="113" t="s">
        <v>291</v>
      </c>
      <c r="B57" t="s">
        <v>493</v>
      </c>
    </row>
    <row r="58" ht="16.5" customHeight="1">
      <c r="B58" t="s">
        <v>494</v>
      </c>
    </row>
    <row r="59" ht="16.5" customHeight="1">
      <c r="B59" t="s">
        <v>292</v>
      </c>
    </row>
    <row r="60" ht="16.5" customHeight="1"/>
    <row r="61" ht="16.5" customHeight="1" thickBot="1">
      <c r="A61" s="113" t="s">
        <v>509</v>
      </c>
    </row>
    <row r="62" spans="2:7" ht="16.5" customHeight="1">
      <c r="B62" s="296" t="s">
        <v>502</v>
      </c>
      <c r="C62" s="297"/>
      <c r="D62" s="297"/>
      <c r="E62" s="297"/>
      <c r="F62" s="297"/>
      <c r="G62" s="298"/>
    </row>
    <row r="63" spans="2:7" ht="16.5" customHeight="1">
      <c r="B63" s="303"/>
      <c r="C63" s="299" t="s">
        <v>503</v>
      </c>
      <c r="D63" s="299"/>
      <c r="E63" s="299"/>
      <c r="F63" s="299"/>
      <c r="G63" s="300"/>
    </row>
    <row r="64" spans="2:7" ht="16.5" customHeight="1">
      <c r="B64" s="304"/>
      <c r="C64" s="299" t="s">
        <v>504</v>
      </c>
      <c r="D64" s="299"/>
      <c r="E64" s="299"/>
      <c r="F64" s="299"/>
      <c r="G64" s="300"/>
    </row>
    <row r="65" spans="2:7" ht="16.5" customHeight="1">
      <c r="B65" s="305"/>
      <c r="C65" s="299" t="s">
        <v>505</v>
      </c>
      <c r="D65" s="299"/>
      <c r="E65" s="299"/>
      <c r="F65" s="299"/>
      <c r="G65" s="300"/>
    </row>
    <row r="66" spans="2:7" ht="16.5" customHeight="1">
      <c r="B66" s="306"/>
      <c r="C66" s="299" t="s">
        <v>506</v>
      </c>
      <c r="D66" s="299"/>
      <c r="E66" s="299"/>
      <c r="F66" s="299"/>
      <c r="G66" s="300"/>
    </row>
    <row r="67" spans="2:7" ht="16.5" customHeight="1">
      <c r="B67" s="307"/>
      <c r="C67" s="299" t="s">
        <v>507</v>
      </c>
      <c r="D67" s="299"/>
      <c r="E67" s="299"/>
      <c r="F67" s="299"/>
      <c r="G67" s="300"/>
    </row>
    <row r="68" spans="2:7" ht="16.5" customHeight="1" thickBot="1">
      <c r="B68" s="308"/>
      <c r="C68" s="301" t="s">
        <v>508</v>
      </c>
      <c r="D68" s="301"/>
      <c r="E68" s="301"/>
      <c r="F68" s="301"/>
      <c r="G68" s="302"/>
    </row>
    <row r="69" ht="16.5" customHeight="1"/>
    <row r="70" ht="16.5" customHeight="1">
      <c r="A70" s="205" t="s">
        <v>293</v>
      </c>
    </row>
    <row r="71" ht="15.75">
      <c r="A71" t="s">
        <v>160</v>
      </c>
    </row>
    <row r="72" ht="15.75">
      <c r="A72" t="s">
        <v>290</v>
      </c>
    </row>
    <row r="73" ht="15.75">
      <c r="A73" t="s">
        <v>162</v>
      </c>
    </row>
    <row r="74" ht="15.75">
      <c r="A74" t="s">
        <v>161</v>
      </c>
    </row>
    <row r="76" spans="1:11" ht="15.75">
      <c r="A76" s="113" t="s">
        <v>173</v>
      </c>
      <c r="B76" s="113"/>
      <c r="K76" s="4"/>
    </row>
    <row r="77" spans="1:10" ht="15.75">
      <c r="A77" s="190" t="s">
        <v>166</v>
      </c>
      <c r="B77" s="45"/>
      <c r="C77" s="45"/>
      <c r="D77" s="45"/>
      <c r="E77" s="181"/>
      <c r="F77" s="181"/>
      <c r="G77" s="181"/>
      <c r="H77" s="181"/>
      <c r="I77" s="181" t="s">
        <v>72</v>
      </c>
      <c r="J77" s="9"/>
    </row>
    <row r="78" spans="1:10" ht="15.75">
      <c r="A78" s="180" t="s">
        <v>167</v>
      </c>
      <c r="B78" s="180"/>
      <c r="C78" s="180"/>
      <c r="D78" s="180"/>
      <c r="E78" s="180"/>
      <c r="F78" s="9"/>
      <c r="G78" s="9"/>
      <c r="H78" s="9"/>
      <c r="I78" s="9"/>
      <c r="J78" s="9"/>
    </row>
    <row r="79" spans="1:10" ht="15.75">
      <c r="A79" s="180"/>
      <c r="B79" s="180"/>
      <c r="C79" s="180"/>
      <c r="D79" s="180"/>
      <c r="E79" s="180"/>
      <c r="F79" s="9"/>
      <c r="G79" s="9"/>
      <c r="H79" s="9"/>
      <c r="I79" s="9"/>
      <c r="J79" s="9"/>
    </row>
    <row r="80" spans="1:10" ht="15.75">
      <c r="A80" s="191" t="s">
        <v>527</v>
      </c>
      <c r="B80" s="180"/>
      <c r="C80" s="180"/>
      <c r="D80" s="180"/>
      <c r="E80" s="180"/>
      <c r="F80" s="9"/>
      <c r="G80" s="9"/>
      <c r="H80" s="9"/>
      <c r="I80" s="9"/>
      <c r="J80" s="9"/>
    </row>
    <row r="81" spans="1:10" ht="15.75">
      <c r="A81" s="47" t="s">
        <v>168</v>
      </c>
      <c r="B81" s="9"/>
      <c r="D81" s="185"/>
      <c r="E81" s="68" t="s">
        <v>1</v>
      </c>
      <c r="F81" s="9"/>
      <c r="G81" s="182"/>
      <c r="H81" s="68" t="s">
        <v>2</v>
      </c>
      <c r="I81" s="182"/>
      <c r="J81" s="68" t="s">
        <v>3</v>
      </c>
    </row>
    <row r="82" spans="1:10" ht="15.75">
      <c r="A82" s="180" t="s">
        <v>169</v>
      </c>
      <c r="B82" s="9"/>
      <c r="D82" s="182"/>
      <c r="E82" s="68" t="s">
        <v>174</v>
      </c>
      <c r="F82" s="68"/>
      <c r="G82" s="182"/>
      <c r="H82" s="68" t="s">
        <v>5</v>
      </c>
      <c r="I82" s="69"/>
      <c r="J82" s="14"/>
    </row>
    <row r="83" spans="1:10" ht="15.75">
      <c r="A83" s="44"/>
      <c r="B83" s="9"/>
      <c r="C83" s="13"/>
      <c r="D83" s="14"/>
      <c r="E83" s="9"/>
      <c r="F83" s="14"/>
      <c r="G83" s="14"/>
      <c r="H83" s="14"/>
      <c r="I83" s="14"/>
      <c r="J83" s="14"/>
    </row>
    <row r="84" spans="1:10" ht="15.75">
      <c r="A84" s="191" t="s">
        <v>170</v>
      </c>
      <c r="B84" s="9"/>
      <c r="C84" s="13"/>
      <c r="D84" s="14"/>
      <c r="E84" s="9"/>
      <c r="F84" s="14"/>
      <c r="G84" s="14"/>
      <c r="H84" s="14"/>
      <c r="I84" s="14"/>
      <c r="J84" s="14"/>
    </row>
    <row r="85" spans="1:10" ht="15.75">
      <c r="A85" s="180" t="s">
        <v>171</v>
      </c>
      <c r="B85" s="9"/>
      <c r="C85" s="13"/>
      <c r="D85" s="14"/>
      <c r="E85" s="9"/>
      <c r="F85" s="14"/>
      <c r="G85" s="14"/>
      <c r="H85" s="14"/>
      <c r="I85" s="14"/>
      <c r="J85" s="14"/>
    </row>
    <row r="86" spans="1:10" ht="15.75">
      <c r="A86" s="180" t="s">
        <v>172</v>
      </c>
      <c r="B86" s="9"/>
      <c r="C86" s="13"/>
      <c r="D86" s="14"/>
      <c r="E86" s="9"/>
      <c r="F86" s="14"/>
      <c r="G86" s="14"/>
      <c r="H86" s="14"/>
      <c r="I86" s="14"/>
      <c r="J86" s="14"/>
    </row>
    <row r="87" spans="1:10" ht="15.75">
      <c r="A87" s="180"/>
      <c r="B87" s="9"/>
      <c r="C87" s="13"/>
      <c r="D87" s="14"/>
      <c r="E87" s="9"/>
      <c r="F87" s="14"/>
      <c r="G87" s="14"/>
      <c r="H87" s="14"/>
      <c r="I87" s="14"/>
      <c r="J87" s="14"/>
    </row>
    <row r="88" spans="1:10" ht="15.75">
      <c r="A88" s="47" t="s">
        <v>26</v>
      </c>
      <c r="B88" s="9"/>
      <c r="C88" s="9"/>
      <c r="D88" s="9"/>
      <c r="E88" s="186"/>
      <c r="F88" s="21"/>
      <c r="G88" s="44" t="s">
        <v>27</v>
      </c>
      <c r="H88" s="186"/>
      <c r="I88" s="187"/>
      <c r="J88" s="9"/>
    </row>
    <row r="89" spans="1:10" ht="15.75">
      <c r="A89" s="47" t="s">
        <v>28</v>
      </c>
      <c r="B89" s="9"/>
      <c r="C89" s="9"/>
      <c r="D89" s="9"/>
      <c r="E89" s="9"/>
      <c r="F89" s="186"/>
      <c r="G89" s="187"/>
      <c r="H89" s="9"/>
      <c r="I89" s="9"/>
      <c r="J89" s="9"/>
    </row>
    <row r="90" spans="1:10" ht="15.75">
      <c r="A90" s="44"/>
      <c r="B90" s="9"/>
      <c r="C90" s="9"/>
      <c r="D90" s="9"/>
      <c r="E90" s="9"/>
      <c r="F90" s="9"/>
      <c r="G90" s="9"/>
      <c r="H90" s="9"/>
      <c r="I90" s="9"/>
      <c r="J90" s="9"/>
    </row>
    <row r="91" spans="1:10" ht="19.5">
      <c r="A91" s="192" t="s">
        <v>21</v>
      </c>
      <c r="B91" s="9"/>
      <c r="C91" s="9"/>
      <c r="D91" s="9"/>
      <c r="E91" s="9"/>
      <c r="F91" s="9"/>
      <c r="G91" s="9"/>
      <c r="H91" s="9"/>
      <c r="I91" s="9"/>
      <c r="J91" s="9"/>
    </row>
    <row r="92" spans="1:10" ht="15.75">
      <c r="A92" s="44"/>
      <c r="B92" s="194" t="s">
        <v>176</v>
      </c>
      <c r="C92" s="121" t="s">
        <v>178</v>
      </c>
      <c r="D92" s="121"/>
      <c r="E92" s="193"/>
      <c r="F92" s="121" t="s">
        <v>179</v>
      </c>
      <c r="G92" s="121"/>
      <c r="H92" s="121"/>
      <c r="I92" s="121"/>
      <c r="J92" s="9"/>
    </row>
    <row r="93" spans="1:10" ht="15.75">
      <c r="A93" s="44"/>
      <c r="B93" s="121"/>
      <c r="C93" s="121"/>
      <c r="D93" s="121"/>
      <c r="E93" s="121"/>
      <c r="F93" s="121"/>
      <c r="G93" s="121"/>
      <c r="H93" s="121"/>
      <c r="I93" s="121"/>
      <c r="J93" s="9"/>
    </row>
    <row r="94" ht="15.75">
      <c r="A94" s="113" t="s">
        <v>163</v>
      </c>
    </row>
    <row r="96" spans="1:4" ht="15.75">
      <c r="A96" s="113" t="s">
        <v>164</v>
      </c>
      <c r="B96" s="113" t="s">
        <v>214</v>
      </c>
      <c r="C96" s="113"/>
      <c r="D96" s="113"/>
    </row>
    <row r="97" spans="2:3" ht="15.75">
      <c r="B97" t="s">
        <v>165</v>
      </c>
      <c r="C97" t="s">
        <v>180</v>
      </c>
    </row>
    <row r="99" ht="15.75">
      <c r="C99" t="s">
        <v>528</v>
      </c>
    </row>
    <row r="100" ht="15.75">
      <c r="C100" t="s">
        <v>529</v>
      </c>
    </row>
    <row r="101" ht="15.75">
      <c r="C101" t="s">
        <v>175</v>
      </c>
    </row>
    <row r="103" spans="2:10" ht="15.75">
      <c r="B103" s="195" t="s">
        <v>176</v>
      </c>
      <c r="C103" t="s">
        <v>177</v>
      </c>
      <c r="H103" s="196"/>
      <c r="I103" s="4"/>
      <c r="J103" s="4" t="s">
        <v>72</v>
      </c>
    </row>
    <row r="104" ht="15.75">
      <c r="H104" s="197"/>
    </row>
    <row r="105" spans="1:8" ht="15.75">
      <c r="A105" s="113" t="s">
        <v>181</v>
      </c>
      <c r="B105" s="113" t="s">
        <v>182</v>
      </c>
      <c r="H105" s="197"/>
    </row>
    <row r="106" spans="3:8" ht="15.75">
      <c r="C106" t="s">
        <v>72</v>
      </c>
      <c r="H106" s="197"/>
    </row>
    <row r="107" spans="2:8" ht="15.75">
      <c r="B107" s="195" t="s">
        <v>176</v>
      </c>
      <c r="C107" t="s">
        <v>183</v>
      </c>
      <c r="H107" s="196"/>
    </row>
    <row r="108" ht="15.75">
      <c r="H108" s="197"/>
    </row>
    <row r="109" spans="1:8" ht="15.75">
      <c r="A109" s="113" t="s">
        <v>184</v>
      </c>
      <c r="B109" s="113" t="s">
        <v>185</v>
      </c>
      <c r="C109" s="113"/>
      <c r="D109" s="113"/>
      <c r="H109" s="197"/>
    </row>
    <row r="110" ht="15.75">
      <c r="H110" s="197"/>
    </row>
    <row r="111" spans="2:8" ht="15.75">
      <c r="B111" s="195" t="s">
        <v>176</v>
      </c>
      <c r="C111" t="s">
        <v>186</v>
      </c>
      <c r="H111" s="196"/>
    </row>
    <row r="112" spans="3:8" ht="15.75">
      <c r="C112" t="s">
        <v>72</v>
      </c>
      <c r="H112" s="197"/>
    </row>
    <row r="113" spans="2:8" ht="15.75">
      <c r="B113" s="195" t="s">
        <v>176</v>
      </c>
      <c r="C113" t="s">
        <v>187</v>
      </c>
      <c r="H113" s="198"/>
    </row>
    <row r="114" ht="15.75">
      <c r="C114" t="s">
        <v>495</v>
      </c>
    </row>
    <row r="115" spans="1:7" ht="15.75">
      <c r="A115" s="113" t="s">
        <v>188</v>
      </c>
      <c r="B115" s="113" t="s">
        <v>189</v>
      </c>
      <c r="C115" s="113"/>
      <c r="D115" s="113"/>
      <c r="E115" s="113"/>
      <c r="F115" s="113"/>
      <c r="G115" s="113"/>
    </row>
    <row r="116" ht="15.75">
      <c r="C116" t="s">
        <v>190</v>
      </c>
    </row>
    <row r="117" ht="15.75">
      <c r="C117" t="s">
        <v>206</v>
      </c>
    </row>
    <row r="118" ht="15.75">
      <c r="C118" t="s">
        <v>191</v>
      </c>
    </row>
    <row r="120" spans="2:8" ht="15.75">
      <c r="B120" s="195" t="s">
        <v>176</v>
      </c>
      <c r="C120" t="s">
        <v>192</v>
      </c>
      <c r="H120" s="196"/>
    </row>
    <row r="121" ht="15.75">
      <c r="H121" s="197"/>
    </row>
    <row r="122" spans="2:8" ht="15.75">
      <c r="B122" s="195" t="s">
        <v>176</v>
      </c>
      <c r="C122" t="s">
        <v>530</v>
      </c>
      <c r="H122" s="198"/>
    </row>
    <row r="123" ht="15.75">
      <c r="C123" t="s">
        <v>496</v>
      </c>
    </row>
    <row r="124" ht="15.75">
      <c r="C124" t="s">
        <v>193</v>
      </c>
    </row>
    <row r="126" ht="15.75">
      <c r="C126" t="s">
        <v>194</v>
      </c>
    </row>
    <row r="127" ht="15.75">
      <c r="C127" t="s">
        <v>195</v>
      </c>
    </row>
    <row r="129" ht="15.75">
      <c r="C129" t="s">
        <v>196</v>
      </c>
    </row>
    <row r="131" spans="1:7" ht="15.75">
      <c r="A131" s="113" t="s">
        <v>197</v>
      </c>
      <c r="B131" s="113" t="s">
        <v>198</v>
      </c>
      <c r="C131" s="113"/>
      <c r="D131" s="113"/>
      <c r="E131" s="113"/>
      <c r="F131" s="113"/>
      <c r="G131" s="113"/>
    </row>
    <row r="132" ht="15.75">
      <c r="C132" t="s">
        <v>199</v>
      </c>
    </row>
    <row r="133" ht="15.75">
      <c r="C133" t="s">
        <v>200</v>
      </c>
    </row>
    <row r="134" ht="15.75">
      <c r="C134" t="s">
        <v>72</v>
      </c>
    </row>
    <row r="136" spans="2:8" ht="15.75">
      <c r="B136" s="195" t="s">
        <v>176</v>
      </c>
      <c r="C136" t="s">
        <v>201</v>
      </c>
      <c r="H136" s="196"/>
    </row>
    <row r="137" ht="15.75">
      <c r="H137" s="197"/>
    </row>
    <row r="138" spans="2:8" ht="15.75">
      <c r="B138" s="195" t="s">
        <v>176</v>
      </c>
      <c r="C138" t="s">
        <v>202</v>
      </c>
      <c r="H138" s="198"/>
    </row>
    <row r="139" ht="15.75">
      <c r="C139" t="s">
        <v>203</v>
      </c>
    </row>
    <row r="140" ht="15.75">
      <c r="C140" t="s">
        <v>204</v>
      </c>
    </row>
    <row r="141" ht="15.75">
      <c r="C141" t="s">
        <v>205</v>
      </c>
    </row>
    <row r="143" spans="1:2" ht="15.75">
      <c r="A143" s="113" t="s">
        <v>207</v>
      </c>
      <c r="B143" s="113" t="s">
        <v>215</v>
      </c>
    </row>
    <row r="144" ht="15.75">
      <c r="C144" t="s">
        <v>208</v>
      </c>
    </row>
    <row r="145" ht="15.75">
      <c r="C145" t="s">
        <v>209</v>
      </c>
    </row>
    <row r="146" ht="15.75">
      <c r="C146" t="s">
        <v>210</v>
      </c>
    </row>
    <row r="148" ht="15.75">
      <c r="C148" t="s">
        <v>211</v>
      </c>
    </row>
    <row r="150" spans="2:8" ht="15.75">
      <c r="B150" s="195" t="s">
        <v>176</v>
      </c>
      <c r="C150" t="s">
        <v>212</v>
      </c>
      <c r="H150" s="196"/>
    </row>
    <row r="152" spans="1:2" ht="15.75">
      <c r="A152" s="113" t="s">
        <v>213</v>
      </c>
      <c r="B152" t="s">
        <v>216</v>
      </c>
    </row>
    <row r="153" ht="15.75">
      <c r="C153" t="s">
        <v>497</v>
      </c>
    </row>
    <row r="154" ht="15.75">
      <c r="C154" t="s">
        <v>523</v>
      </c>
    </row>
    <row r="155" ht="15.75">
      <c r="C155" s="113" t="s">
        <v>524</v>
      </c>
    </row>
    <row r="156" ht="15.75">
      <c r="C156" s="113" t="s">
        <v>525</v>
      </c>
    </row>
    <row r="157" spans="2:8" ht="15.75">
      <c r="B157" s="195" t="s">
        <v>176</v>
      </c>
      <c r="C157" t="s">
        <v>218</v>
      </c>
      <c r="H157" s="196"/>
    </row>
    <row r="159" spans="2:8" ht="15.75">
      <c r="B159" s="113" t="s">
        <v>235</v>
      </c>
      <c r="H159" s="295">
        <f>+H157+H150+H136+H120+H111+H107</f>
        <v>0</v>
      </c>
    </row>
    <row r="160" ht="15.75">
      <c r="B160" t="s">
        <v>236</v>
      </c>
    </row>
    <row r="162" spans="1:2" ht="15.75">
      <c r="A162" s="113" t="s">
        <v>219</v>
      </c>
      <c r="B162" s="113" t="s">
        <v>220</v>
      </c>
    </row>
    <row r="163" ht="15.75">
      <c r="C163" t="s">
        <v>221</v>
      </c>
    </row>
    <row r="164" ht="15.75">
      <c r="C164" t="s">
        <v>222</v>
      </c>
    </row>
    <row r="165" spans="3:4" ht="15.75">
      <c r="C165" s="262" t="s">
        <v>223</v>
      </c>
      <c r="D165" s="262"/>
    </row>
    <row r="166" spans="3:5" ht="15.75">
      <c r="C166" t="s">
        <v>227</v>
      </c>
      <c r="D166" t="s">
        <v>228</v>
      </c>
      <c r="E166" t="s">
        <v>241</v>
      </c>
    </row>
    <row r="167" spans="2:8" ht="15.75">
      <c r="B167" s="195" t="s">
        <v>176</v>
      </c>
      <c r="C167" t="s">
        <v>224</v>
      </c>
      <c r="D167" s="258"/>
      <c r="E167" s="260">
        <v>0.0825</v>
      </c>
      <c r="F167" s="294" t="s">
        <v>500</v>
      </c>
      <c r="G167" s="294"/>
      <c r="H167" s="294"/>
    </row>
    <row r="168" spans="2:8" ht="15.75">
      <c r="B168" s="195" t="s">
        <v>176</v>
      </c>
      <c r="C168" t="s">
        <v>225</v>
      </c>
      <c r="D168" s="258"/>
      <c r="E168" s="260"/>
      <c r="F168" s="294" t="s">
        <v>498</v>
      </c>
      <c r="G168" s="294"/>
      <c r="H168" s="294"/>
    </row>
    <row r="169" spans="2:8" ht="15.75">
      <c r="B169" s="195" t="s">
        <v>176</v>
      </c>
      <c r="C169" t="s">
        <v>226</v>
      </c>
      <c r="D169" s="258"/>
      <c r="E169" s="260"/>
      <c r="F169" s="294" t="s">
        <v>499</v>
      </c>
      <c r="G169" s="294"/>
      <c r="H169" s="294"/>
    </row>
    <row r="170" spans="2:6" ht="15.75">
      <c r="B170" s="195" t="s">
        <v>176</v>
      </c>
      <c r="C170" t="s">
        <v>229</v>
      </c>
      <c r="D170" s="258"/>
      <c r="E170" s="260">
        <v>0.062</v>
      </c>
      <c r="F170" t="s">
        <v>72</v>
      </c>
    </row>
    <row r="171" spans="2:5" ht="15.75">
      <c r="B171" s="195" t="s">
        <v>176</v>
      </c>
      <c r="C171" t="s">
        <v>230</v>
      </c>
      <c r="D171" s="258"/>
      <c r="E171" s="260">
        <v>0.0145</v>
      </c>
    </row>
    <row r="172" spans="2:5" ht="15.75">
      <c r="B172" s="195" t="s">
        <v>176</v>
      </c>
      <c r="C172" t="s">
        <v>231</v>
      </c>
      <c r="D172" s="258"/>
      <c r="E172" s="260"/>
    </row>
    <row r="173" spans="2:5" ht="15.75">
      <c r="B173" s="195" t="s">
        <v>176</v>
      </c>
      <c r="C173" t="s">
        <v>232</v>
      </c>
      <c r="D173" s="258"/>
      <c r="E173" s="260"/>
    </row>
    <row r="174" spans="3:4" ht="15.75">
      <c r="C174" t="s">
        <v>233</v>
      </c>
      <c r="D174" s="259"/>
    </row>
    <row r="175" spans="3:4" ht="15.75">
      <c r="C175" t="s">
        <v>234</v>
      </c>
      <c r="D175" s="260">
        <f>SUM(D167:D173)</f>
        <v>0</v>
      </c>
    </row>
    <row r="176" ht="15.75">
      <c r="B176" s="113" t="s">
        <v>474</v>
      </c>
    </row>
    <row r="177" spans="1:8" ht="15.75">
      <c r="A177" s="113" t="s">
        <v>72</v>
      </c>
      <c r="B177" s="113" t="s">
        <v>510</v>
      </c>
      <c r="H177" s="261">
        <f>IF(ISBLANK(D171),"",ROUND(+H103*D175,0))</f>
      </c>
    </row>
    <row r="178" ht="15.75">
      <c r="C178" t="s">
        <v>475</v>
      </c>
    </row>
    <row r="180" spans="2:8" ht="15.75">
      <c r="B180" s="113" t="s">
        <v>476</v>
      </c>
      <c r="C180" s="113"/>
      <c r="D180" s="113"/>
      <c r="E180" s="113"/>
      <c r="H180" s="262">
        <f>IF(ISBLANK(D171),"",ROUND(+H159*D175,0))</f>
      </c>
    </row>
    <row r="181" ht="15.75">
      <c r="C181" s="113" t="s">
        <v>511</v>
      </c>
    </row>
    <row r="182" ht="15.75">
      <c r="C182" s="113"/>
    </row>
    <row r="183" ht="15.75">
      <c r="A183" s="113" t="s">
        <v>237</v>
      </c>
    </row>
    <row r="184" ht="15.75">
      <c r="C184" t="s">
        <v>501</v>
      </c>
    </row>
    <row r="185" ht="15.75">
      <c r="C185" t="s">
        <v>245</v>
      </c>
    </row>
    <row r="186" ht="15.75">
      <c r="C186" t="s">
        <v>244</v>
      </c>
    </row>
    <row r="187" ht="15.75">
      <c r="C187" t="s">
        <v>246</v>
      </c>
    </row>
    <row r="188" ht="15.75">
      <c r="C188" t="s">
        <v>72</v>
      </c>
    </row>
    <row r="190" spans="2:8" ht="15.75">
      <c r="B190" s="195" t="s">
        <v>176</v>
      </c>
      <c r="C190" t="s">
        <v>247</v>
      </c>
      <c r="E190" s="4"/>
      <c r="F190" s="273"/>
      <c r="G190" s="320" t="s">
        <v>570</v>
      </c>
      <c r="H190" s="320"/>
    </row>
    <row r="191" spans="2:6" ht="16.5" thickBot="1">
      <c r="B191" s="195"/>
      <c r="C191" t="s">
        <v>238</v>
      </c>
      <c r="F191" s="201"/>
    </row>
    <row r="192" spans="3:6" ht="15.75">
      <c r="C192" t="s">
        <v>239</v>
      </c>
      <c r="F192" s="204">
        <f>ROUND(+F190*F191,0)</f>
        <v>0</v>
      </c>
    </row>
    <row r="193" ht="15.75">
      <c r="C193" t="s">
        <v>248</v>
      </c>
    </row>
    <row r="194" ht="15.75">
      <c r="A194" s="113" t="s">
        <v>242</v>
      </c>
    </row>
    <row r="195" ht="15.75">
      <c r="C195" t="s">
        <v>249</v>
      </c>
    </row>
    <row r="196" ht="15.75">
      <c r="C196" t="s">
        <v>250</v>
      </c>
    </row>
    <row r="197" ht="15.75">
      <c r="C197" t="s">
        <v>512</v>
      </c>
    </row>
    <row r="198" ht="15.75">
      <c r="C198" t="s">
        <v>251</v>
      </c>
    </row>
    <row r="200" spans="3:6" ht="15.75">
      <c r="C200" t="s">
        <v>240</v>
      </c>
      <c r="E200" s="4"/>
      <c r="F200" s="223">
        <f>+F190</f>
        <v>0</v>
      </c>
    </row>
    <row r="201" spans="2:6" ht="16.5" thickBot="1">
      <c r="B201" s="195" t="s">
        <v>176</v>
      </c>
      <c r="C201" t="s">
        <v>252</v>
      </c>
      <c r="E201" s="4"/>
      <c r="F201" s="202"/>
    </row>
    <row r="202" spans="3:6" ht="15.75">
      <c r="C202" t="s">
        <v>253</v>
      </c>
      <c r="F202" s="270">
        <f>+F201-F200</f>
        <v>0</v>
      </c>
    </row>
    <row r="203" spans="3:7" ht="16.5" thickBot="1">
      <c r="C203" t="s">
        <v>254</v>
      </c>
      <c r="F203" s="203">
        <f>+F191</f>
        <v>0</v>
      </c>
      <c r="G203" t="s">
        <v>72</v>
      </c>
    </row>
    <row r="204" spans="3:6" ht="15.75">
      <c r="C204" t="s">
        <v>255</v>
      </c>
      <c r="F204" s="271">
        <f>IF(ISBLANK(F201),"",(ROUND(+F202*F203,0)))</f>
      </c>
    </row>
    <row r="205" ht="15.75">
      <c r="C205" t="s">
        <v>256</v>
      </c>
    </row>
    <row r="207" spans="1:2" ht="15.75">
      <c r="A207" s="113" t="s">
        <v>466</v>
      </c>
      <c r="B207" s="113" t="s">
        <v>467</v>
      </c>
    </row>
    <row r="209" spans="3:7" ht="15.75">
      <c r="C209" t="s">
        <v>468</v>
      </c>
      <c r="F209" s="199" t="s">
        <v>72</v>
      </c>
      <c r="G209" s="268">
        <f>+'Page 1'!D15</f>
        <v>0</v>
      </c>
    </row>
    <row r="210" spans="3:7" ht="15.75">
      <c r="C210" t="s">
        <v>469</v>
      </c>
      <c r="G210" s="268">
        <f>+'Page 1'!D31</f>
        <v>0</v>
      </c>
    </row>
    <row r="211" spans="3:7" ht="15.75">
      <c r="C211" t="s">
        <v>470</v>
      </c>
      <c r="G211" s="268">
        <f>+'Page 1'!D33</f>
        <v>0</v>
      </c>
    </row>
    <row r="212" spans="3:7" ht="15.75">
      <c r="C212" t="s">
        <v>471</v>
      </c>
      <c r="G212" s="269">
        <f>SUM(G209:G211)</f>
        <v>0</v>
      </c>
    </row>
    <row r="213" ht="15.75">
      <c r="G213" s="268"/>
    </row>
    <row r="214" spans="3:7" ht="15.75">
      <c r="C214" t="s">
        <v>472</v>
      </c>
      <c r="G214" s="197" t="e">
        <f>+F204+H180+H157+H150+H136+H120+H111+H107</f>
        <v>#VALUE!</v>
      </c>
    </row>
    <row r="215" ht="15.75">
      <c r="G215" s="268"/>
    </row>
    <row r="216" spans="3:7" ht="15.75">
      <c r="C216" t="s">
        <v>473</v>
      </c>
      <c r="G216" s="369" t="e">
        <f>ROUND(+G214/G212,4)</f>
        <v>#VALUE!</v>
      </c>
    </row>
    <row r="221" spans="1:9" ht="19.5">
      <c r="A221" s="224" t="s">
        <v>304</v>
      </c>
      <c r="B221" s="225"/>
      <c r="C221" s="225"/>
      <c r="D221" s="225"/>
      <c r="E221" s="225"/>
      <c r="F221" s="225"/>
      <c r="G221" s="225"/>
      <c r="H221" s="225"/>
      <c r="I221" s="225"/>
    </row>
    <row r="222" spans="1:9" ht="15.75">
      <c r="A222" s="225"/>
      <c r="B222" s="225"/>
      <c r="C222" s="225"/>
      <c r="D222" s="225"/>
      <c r="E222" s="225"/>
      <c r="F222" s="225"/>
      <c r="G222" s="225"/>
      <c r="H222" s="225"/>
      <c r="I222" s="225"/>
    </row>
    <row r="223" spans="1:9" ht="15.75">
      <c r="A223" s="226" t="s">
        <v>300</v>
      </c>
      <c r="B223" s="225"/>
      <c r="C223" s="225"/>
      <c r="D223" s="225"/>
      <c r="E223" s="225"/>
      <c r="F223" s="225"/>
      <c r="G223" s="225"/>
      <c r="H223" s="225"/>
      <c r="I223" s="225"/>
    </row>
    <row r="224" spans="1:9" ht="15.75">
      <c r="A224" s="226" t="s">
        <v>301</v>
      </c>
      <c r="B224" s="226"/>
      <c r="C224" s="226"/>
      <c r="D224" s="226"/>
      <c r="E224" s="226"/>
      <c r="F224" s="226"/>
      <c r="G224" s="226"/>
      <c r="H224" s="226"/>
      <c r="I224" s="225"/>
    </row>
    <row r="225" spans="1:9" ht="15.75">
      <c r="A225" s="226" t="s">
        <v>302</v>
      </c>
      <c r="B225" s="226"/>
      <c r="C225" s="226"/>
      <c r="D225" s="226"/>
      <c r="E225" s="226"/>
      <c r="F225" s="226"/>
      <c r="G225" s="226"/>
      <c r="H225" s="226"/>
      <c r="I225" s="225"/>
    </row>
    <row r="226" spans="1:9" ht="15.75">
      <c r="A226" s="225"/>
      <c r="B226" s="225"/>
      <c r="C226" s="225"/>
      <c r="D226" s="225"/>
      <c r="E226" s="225"/>
      <c r="F226" s="225"/>
      <c r="G226" s="225"/>
      <c r="H226" s="225"/>
      <c r="I226" s="225"/>
    </row>
    <row r="227" spans="1:9" ht="15.75">
      <c r="A227" s="225"/>
      <c r="B227" s="225" t="s">
        <v>451</v>
      </c>
      <c r="C227" s="225"/>
      <c r="D227" s="225"/>
      <c r="E227" s="225"/>
      <c r="F227" s="225"/>
      <c r="G227" s="225"/>
      <c r="H227" s="225"/>
      <c r="I227" s="225"/>
    </row>
    <row r="228" spans="1:9" ht="15.75">
      <c r="A228" s="225"/>
      <c r="B228" s="225" t="s">
        <v>452</v>
      </c>
      <c r="C228" s="225"/>
      <c r="D228" s="225"/>
      <c r="E228" s="225"/>
      <c r="F228" s="225"/>
      <c r="G228" s="225"/>
      <c r="H228" s="225"/>
      <c r="I228" s="225"/>
    </row>
    <row r="229" spans="1:9" ht="15.75">
      <c r="A229" s="225"/>
      <c r="B229" s="225"/>
      <c r="C229" s="225"/>
      <c r="D229" s="225"/>
      <c r="E229" s="225"/>
      <c r="F229" s="225"/>
      <c r="G229" s="225"/>
      <c r="H229" s="225"/>
      <c r="I229" s="225"/>
    </row>
    <row r="230" spans="1:9" ht="15.75">
      <c r="A230" s="226" t="s">
        <v>303</v>
      </c>
      <c r="B230" s="225"/>
      <c r="C230" s="225"/>
      <c r="D230" s="225"/>
      <c r="E230" s="225"/>
      <c r="F230" s="225"/>
      <c r="G230" s="225"/>
      <c r="H230" s="225"/>
      <c r="I230" s="225"/>
    </row>
    <row r="231" spans="1:9" ht="15.75">
      <c r="A231" s="225"/>
      <c r="B231" s="225"/>
      <c r="C231" s="225"/>
      <c r="D231" s="225"/>
      <c r="E231" s="225"/>
      <c r="F231" s="225"/>
      <c r="G231" s="225"/>
      <c r="H231" s="225"/>
      <c r="I231" s="225"/>
    </row>
    <row r="234" spans="1:10" ht="19.5">
      <c r="A234" s="206" t="s">
        <v>294</v>
      </c>
      <c r="B234" s="183"/>
      <c r="C234" s="183"/>
      <c r="D234" s="183"/>
      <c r="E234" s="183"/>
      <c r="F234" s="183"/>
      <c r="G234" s="183"/>
      <c r="H234" s="183"/>
      <c r="I234" s="183"/>
      <c r="J234" s="183"/>
    </row>
    <row r="235" spans="1:10" ht="15.75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</row>
    <row r="236" spans="1:10" ht="15.75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</row>
    <row r="237" spans="1:10" ht="15.75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</row>
    <row r="238" spans="1:10" ht="19.5">
      <c r="A238" s="207" t="s">
        <v>295</v>
      </c>
      <c r="B238" s="194" t="s">
        <v>176</v>
      </c>
      <c r="C238" s="208" t="s">
        <v>513</v>
      </c>
      <c r="D238" s="208"/>
      <c r="E238" s="193"/>
      <c r="F238" s="208" t="s">
        <v>571</v>
      </c>
      <c r="G238" s="208"/>
      <c r="H238" s="208"/>
      <c r="I238" s="183"/>
      <c r="J238" s="183"/>
    </row>
    <row r="239" spans="1:10" ht="15.75">
      <c r="A239" s="183"/>
      <c r="B239" s="183" t="s">
        <v>298</v>
      </c>
      <c r="C239" s="183"/>
      <c r="D239" s="183"/>
      <c r="E239" s="183"/>
      <c r="F239" s="183"/>
      <c r="G239" s="183"/>
      <c r="H239" s="183"/>
      <c r="I239" s="183"/>
      <c r="J239" s="183"/>
    </row>
    <row r="240" spans="1:10" ht="15.75">
      <c r="A240" s="183"/>
      <c r="B240" s="183" t="s">
        <v>299</v>
      </c>
      <c r="C240" s="183"/>
      <c r="D240" s="183"/>
      <c r="E240" s="183"/>
      <c r="F240" s="183"/>
      <c r="G240" s="183"/>
      <c r="H240" s="183"/>
      <c r="I240" s="183"/>
      <c r="J240" s="183"/>
    </row>
    <row r="241" spans="1:10" ht="15.75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</row>
    <row r="242" spans="1:10" ht="15.75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</row>
    <row r="243" spans="1:10" ht="15.75">
      <c r="A243" s="209" t="s">
        <v>163</v>
      </c>
      <c r="B243" s="183"/>
      <c r="C243" s="183"/>
      <c r="D243" s="183"/>
      <c r="E243" s="183"/>
      <c r="F243" s="183"/>
      <c r="G243" s="183"/>
      <c r="H243" s="183"/>
      <c r="I243" s="183"/>
      <c r="J243" s="183"/>
    </row>
    <row r="244" spans="1:10" ht="15.75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</row>
    <row r="245" spans="1:10" ht="15.75">
      <c r="A245" s="209" t="s">
        <v>164</v>
      </c>
      <c r="B245" s="209" t="s">
        <v>214</v>
      </c>
      <c r="C245" s="209"/>
      <c r="D245" s="209"/>
      <c r="E245" s="183"/>
      <c r="F245" s="183"/>
      <c r="G245" s="183"/>
      <c r="H245" s="183"/>
      <c r="I245" s="183"/>
      <c r="J245" s="183"/>
    </row>
    <row r="246" spans="1:10" ht="15.75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</row>
    <row r="247" spans="1:10" ht="15.75">
      <c r="A247" s="183"/>
      <c r="B247" s="183" t="s">
        <v>305</v>
      </c>
      <c r="C247" s="183"/>
      <c r="D247" s="183"/>
      <c r="E247" s="183"/>
      <c r="F247" s="183"/>
      <c r="G247" s="183"/>
      <c r="H247" s="183"/>
      <c r="I247" s="183"/>
      <c r="J247" s="183"/>
    </row>
    <row r="248" spans="1:10" ht="15.75">
      <c r="A248" s="183"/>
      <c r="B248" s="183" t="s">
        <v>306</v>
      </c>
      <c r="C248" s="183"/>
      <c r="D248" s="183"/>
      <c r="E248" s="183"/>
      <c r="F248" s="183"/>
      <c r="G248" s="183"/>
      <c r="H248" s="183"/>
      <c r="I248" s="183"/>
      <c r="J248" s="183"/>
    </row>
    <row r="249" spans="1:10" ht="15.75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</row>
    <row r="250" spans="1:10" ht="15.75">
      <c r="A250" s="209" t="s">
        <v>181</v>
      </c>
      <c r="B250" s="209" t="s">
        <v>182</v>
      </c>
      <c r="C250" s="183"/>
      <c r="D250" s="183"/>
      <c r="E250" s="183"/>
      <c r="F250" s="183"/>
      <c r="G250" s="183"/>
      <c r="H250" s="210"/>
      <c r="I250" s="183"/>
      <c r="J250" s="183"/>
    </row>
    <row r="251" spans="1:10" ht="15.75">
      <c r="A251" s="183"/>
      <c r="B251" s="183"/>
      <c r="C251" s="183" t="s">
        <v>72</v>
      </c>
      <c r="D251" s="183"/>
      <c r="E251" s="183"/>
      <c r="F251" s="183"/>
      <c r="G251" s="183"/>
      <c r="H251" s="210"/>
      <c r="I251" s="183"/>
      <c r="J251" s="183"/>
    </row>
    <row r="252" spans="1:10" ht="15.75">
      <c r="A252" s="183"/>
      <c r="B252" s="195" t="s">
        <v>176</v>
      </c>
      <c r="C252" s="183" t="s">
        <v>183</v>
      </c>
      <c r="D252" s="183"/>
      <c r="E252" s="183"/>
      <c r="F252" s="183"/>
      <c r="G252" s="183"/>
      <c r="H252" s="196"/>
      <c r="I252" s="183"/>
      <c r="J252" s="183"/>
    </row>
    <row r="253" spans="1:10" ht="15.75">
      <c r="A253" s="183"/>
      <c r="B253" s="183"/>
      <c r="C253" s="183"/>
      <c r="D253" s="183"/>
      <c r="E253" s="183"/>
      <c r="F253" s="183"/>
      <c r="G253" s="183"/>
      <c r="H253" s="210"/>
      <c r="I253" s="183"/>
      <c r="J253" s="183"/>
    </row>
    <row r="254" spans="1:10" ht="15.75">
      <c r="A254" s="209" t="s">
        <v>184</v>
      </c>
      <c r="B254" s="209" t="s">
        <v>185</v>
      </c>
      <c r="C254" s="209"/>
      <c r="D254" s="209"/>
      <c r="E254" s="183"/>
      <c r="F254" s="183"/>
      <c r="G254" s="183"/>
      <c r="H254" s="210"/>
      <c r="I254" s="183"/>
      <c r="J254" s="183"/>
    </row>
    <row r="255" spans="1:10" ht="15.75">
      <c r="A255" s="183"/>
      <c r="B255" s="183"/>
      <c r="C255" s="183"/>
      <c r="D255" s="183"/>
      <c r="E255" s="183"/>
      <c r="F255" s="183"/>
      <c r="G255" s="183"/>
      <c r="H255" s="210"/>
      <c r="I255" s="183"/>
      <c r="J255" s="183"/>
    </row>
    <row r="256" spans="1:10" ht="15.75">
      <c r="A256" s="183"/>
      <c r="B256" s="195" t="s">
        <v>176</v>
      </c>
      <c r="C256" s="183" t="s">
        <v>186</v>
      </c>
      <c r="D256" s="183"/>
      <c r="E256" s="183"/>
      <c r="F256" s="183"/>
      <c r="G256" s="183"/>
      <c r="H256" s="196"/>
      <c r="I256" s="183"/>
      <c r="J256" s="183"/>
    </row>
    <row r="257" spans="1:10" ht="15.75">
      <c r="A257" s="183"/>
      <c r="B257" s="183"/>
      <c r="C257" s="183" t="s">
        <v>72</v>
      </c>
      <c r="D257" s="183"/>
      <c r="E257" s="183"/>
      <c r="F257" s="183"/>
      <c r="G257" s="183"/>
      <c r="H257" s="210"/>
      <c r="I257" s="183"/>
      <c r="J257" s="183"/>
    </row>
    <row r="258" spans="1:10" ht="15.75">
      <c r="A258" s="183"/>
      <c r="B258" s="195" t="s">
        <v>176</v>
      </c>
      <c r="C258" s="183" t="s">
        <v>187</v>
      </c>
      <c r="D258" s="183"/>
      <c r="E258" s="183"/>
      <c r="F258" s="183"/>
      <c r="G258" s="183"/>
      <c r="H258" s="198"/>
      <c r="I258" s="183"/>
      <c r="J258" s="183"/>
    </row>
    <row r="259" spans="1:10" ht="15.75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</row>
    <row r="260" spans="1:10" ht="15.75">
      <c r="A260" s="209" t="s">
        <v>188</v>
      </c>
      <c r="B260" s="209" t="s">
        <v>189</v>
      </c>
      <c r="C260" s="209"/>
      <c r="D260" s="209"/>
      <c r="E260" s="209"/>
      <c r="F260" s="209"/>
      <c r="G260" s="209"/>
      <c r="H260" s="183"/>
      <c r="I260" s="183"/>
      <c r="J260" s="183"/>
    </row>
    <row r="261" spans="1:10" ht="15.75">
      <c r="A261" s="183"/>
      <c r="B261" s="183"/>
      <c r="C261" s="183" t="s">
        <v>190</v>
      </c>
      <c r="D261" s="183"/>
      <c r="E261" s="183"/>
      <c r="F261" s="183"/>
      <c r="G261" s="183"/>
      <c r="H261" s="183"/>
      <c r="I261" s="183"/>
      <c r="J261" s="183"/>
    </row>
    <row r="262" spans="1:10" ht="15.75">
      <c r="A262" s="183"/>
      <c r="B262" s="183"/>
      <c r="C262" s="183" t="s">
        <v>206</v>
      </c>
      <c r="D262" s="183"/>
      <c r="E262" s="183"/>
      <c r="F262" s="183"/>
      <c r="G262" s="183"/>
      <c r="H262" s="183"/>
      <c r="I262" s="183"/>
      <c r="J262" s="183"/>
    </row>
    <row r="263" spans="1:10" ht="15.75">
      <c r="A263" s="183"/>
      <c r="B263" s="183"/>
      <c r="C263" s="183" t="s">
        <v>191</v>
      </c>
      <c r="D263" s="183"/>
      <c r="E263" s="183"/>
      <c r="F263" s="183"/>
      <c r="G263" s="183"/>
      <c r="H263" s="183"/>
      <c r="I263" s="183"/>
      <c r="J263" s="183"/>
    </row>
    <row r="264" spans="1:10" ht="15.75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</row>
    <row r="265" spans="1:10" ht="15.75">
      <c r="A265" s="183"/>
      <c r="B265" s="195" t="s">
        <v>176</v>
      </c>
      <c r="C265" s="183" t="s">
        <v>192</v>
      </c>
      <c r="D265" s="183"/>
      <c r="E265" s="183"/>
      <c r="F265" s="183"/>
      <c r="G265" s="183"/>
      <c r="H265" s="196"/>
      <c r="I265" s="183"/>
      <c r="J265" s="183"/>
    </row>
    <row r="266" spans="1:10" ht="15.75">
      <c r="A266" s="183"/>
      <c r="B266" s="183"/>
      <c r="C266" s="183"/>
      <c r="D266" s="183"/>
      <c r="E266" s="183"/>
      <c r="F266" s="183"/>
      <c r="G266" s="183"/>
      <c r="H266" s="210"/>
      <c r="I266" s="183"/>
      <c r="J266" s="183"/>
    </row>
    <row r="267" spans="1:10" ht="15.75">
      <c r="A267" s="183"/>
      <c r="B267" s="195" t="s">
        <v>176</v>
      </c>
      <c r="C267" s="183" t="s">
        <v>465</v>
      </c>
      <c r="D267" s="183"/>
      <c r="E267" s="183"/>
      <c r="F267" s="183"/>
      <c r="G267" s="183"/>
      <c r="H267" s="198"/>
      <c r="I267" s="183"/>
      <c r="J267" s="183"/>
    </row>
    <row r="268" spans="1:10" ht="15.75">
      <c r="A268" s="183"/>
      <c r="B268" s="183"/>
      <c r="C268" s="183"/>
      <c r="D268" s="183"/>
      <c r="E268" s="183"/>
      <c r="F268" s="183"/>
      <c r="G268" s="183"/>
      <c r="H268" s="210"/>
      <c r="I268" s="183"/>
      <c r="J268" s="183"/>
    </row>
    <row r="269" spans="1:10" ht="15.75">
      <c r="A269" s="183"/>
      <c r="B269" s="183" t="s">
        <v>176</v>
      </c>
      <c r="C269" s="183" t="s">
        <v>530</v>
      </c>
      <c r="D269" s="183"/>
      <c r="E269" s="183"/>
      <c r="F269" s="183"/>
      <c r="G269" s="183"/>
      <c r="H269" s="211"/>
      <c r="I269" s="183"/>
      <c r="J269" s="183"/>
    </row>
    <row r="270" spans="1:10" ht="15.75">
      <c r="A270" s="183"/>
      <c r="B270" s="183"/>
      <c r="C270" s="183" t="s">
        <v>496</v>
      </c>
      <c r="D270" s="183"/>
      <c r="E270" s="183"/>
      <c r="F270" s="183"/>
      <c r="G270" s="183"/>
      <c r="H270" s="183"/>
      <c r="I270" s="183"/>
      <c r="J270" s="183"/>
    </row>
    <row r="271" spans="1:10" ht="15.75">
      <c r="A271" s="183"/>
      <c r="B271" s="183"/>
      <c r="C271" s="183" t="s">
        <v>193</v>
      </c>
      <c r="D271" s="183"/>
      <c r="E271" s="183"/>
      <c r="F271" s="183"/>
      <c r="G271" s="183"/>
      <c r="H271" s="183"/>
      <c r="I271" s="183"/>
      <c r="J271" s="183"/>
    </row>
    <row r="272" spans="1:10" ht="15.75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</row>
    <row r="273" spans="1:10" ht="15.75">
      <c r="A273" s="183"/>
      <c r="B273" s="183"/>
      <c r="C273" s="183" t="s">
        <v>194</v>
      </c>
      <c r="D273" s="183"/>
      <c r="E273" s="183"/>
      <c r="F273" s="183"/>
      <c r="G273" s="183"/>
      <c r="H273" s="183"/>
      <c r="I273" s="183"/>
      <c r="J273" s="183"/>
    </row>
    <row r="274" spans="1:10" ht="15.75">
      <c r="A274" s="183"/>
      <c r="B274" s="183"/>
      <c r="C274" s="183" t="s">
        <v>195</v>
      </c>
      <c r="D274" s="183"/>
      <c r="E274" s="183"/>
      <c r="F274" s="183"/>
      <c r="G274" s="183"/>
      <c r="H274" s="183"/>
      <c r="I274" s="183"/>
      <c r="J274" s="183"/>
    </row>
    <row r="275" spans="1:10" ht="15.75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</row>
    <row r="276" spans="1:10" ht="15.75">
      <c r="A276" s="183"/>
      <c r="B276" s="183"/>
      <c r="C276" s="183" t="s">
        <v>196</v>
      </c>
      <c r="D276" s="183"/>
      <c r="E276" s="183"/>
      <c r="F276" s="183"/>
      <c r="G276" s="183"/>
      <c r="H276" s="183"/>
      <c r="I276" s="183"/>
      <c r="J276" s="183"/>
    </row>
    <row r="277" spans="1:10" ht="15.75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</row>
    <row r="278" spans="1:10" ht="15.75">
      <c r="A278" s="209" t="s">
        <v>197</v>
      </c>
      <c r="B278" s="209" t="s">
        <v>198</v>
      </c>
      <c r="C278" s="209"/>
      <c r="D278" s="209"/>
      <c r="E278" s="209"/>
      <c r="F278" s="209"/>
      <c r="G278" s="209"/>
      <c r="H278" s="183"/>
      <c r="I278" s="183"/>
      <c r="J278" s="183"/>
    </row>
    <row r="279" spans="1:10" ht="15.75">
      <c r="A279" s="183"/>
      <c r="B279" s="183"/>
      <c r="C279" s="183" t="s">
        <v>199</v>
      </c>
      <c r="D279" s="183"/>
      <c r="E279" s="183"/>
      <c r="F279" s="183"/>
      <c r="G279" s="183"/>
      <c r="H279" s="183"/>
      <c r="I279" s="183"/>
      <c r="J279" s="183"/>
    </row>
    <row r="280" spans="1:10" ht="15.75">
      <c r="A280" s="183"/>
      <c r="B280" s="183"/>
      <c r="C280" s="183" t="s">
        <v>200</v>
      </c>
      <c r="D280" s="183"/>
      <c r="E280" s="183"/>
      <c r="F280" s="183"/>
      <c r="G280" s="183"/>
      <c r="H280" s="183"/>
      <c r="I280" s="183"/>
      <c r="J280" s="183"/>
    </row>
    <row r="281" spans="1:10" ht="15.75">
      <c r="A281" s="183"/>
      <c r="B281" s="183"/>
      <c r="C281" s="183" t="s">
        <v>72</v>
      </c>
      <c r="D281" s="183"/>
      <c r="E281" s="183"/>
      <c r="F281" s="183"/>
      <c r="G281" s="183"/>
      <c r="H281" s="183"/>
      <c r="I281" s="183"/>
      <c r="J281" s="183"/>
    </row>
    <row r="282" spans="1:10" ht="15.75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</row>
    <row r="283" spans="1:10" ht="15.75">
      <c r="A283" s="183"/>
      <c r="B283" s="195" t="s">
        <v>176</v>
      </c>
      <c r="C283" s="183" t="s">
        <v>201</v>
      </c>
      <c r="D283" s="183"/>
      <c r="E283" s="183"/>
      <c r="F283" s="183"/>
      <c r="G283" s="183"/>
      <c r="H283" s="196"/>
      <c r="I283" s="183"/>
      <c r="J283" s="183"/>
    </row>
    <row r="284" spans="1:10" ht="15.75">
      <c r="A284" s="183"/>
      <c r="B284" s="183"/>
      <c r="C284" s="183"/>
      <c r="D284" s="183"/>
      <c r="E284" s="183"/>
      <c r="F284" s="183"/>
      <c r="G284" s="183"/>
      <c r="H284" s="210"/>
      <c r="I284" s="183"/>
      <c r="J284" s="183"/>
    </row>
    <row r="285" spans="1:10" ht="15.75">
      <c r="A285" s="183"/>
      <c r="B285" s="195" t="s">
        <v>176</v>
      </c>
      <c r="C285" s="183" t="s">
        <v>202</v>
      </c>
      <c r="D285" s="183"/>
      <c r="E285" s="183"/>
      <c r="F285" s="183"/>
      <c r="G285" s="183"/>
      <c r="H285" s="198"/>
      <c r="I285" s="183"/>
      <c r="J285" s="183"/>
    </row>
    <row r="286" spans="1:10" ht="15.75">
      <c r="A286" s="183"/>
      <c r="B286" s="183"/>
      <c r="C286" s="183" t="s">
        <v>203</v>
      </c>
      <c r="D286" s="183"/>
      <c r="E286" s="183"/>
      <c r="F286" s="183"/>
      <c r="G286" s="183"/>
      <c r="H286" s="183"/>
      <c r="I286" s="183"/>
      <c r="J286" s="183"/>
    </row>
    <row r="287" spans="1:10" ht="15.75">
      <c r="A287" s="183"/>
      <c r="B287" s="183"/>
      <c r="C287" s="183" t="s">
        <v>204</v>
      </c>
      <c r="D287" s="183"/>
      <c r="E287" s="183"/>
      <c r="F287" s="183"/>
      <c r="G287" s="183"/>
      <c r="H287" s="183"/>
      <c r="I287" s="183"/>
      <c r="J287" s="183"/>
    </row>
    <row r="288" spans="1:10" ht="15.75">
      <c r="A288" s="183"/>
      <c r="B288" s="183"/>
      <c r="C288" s="183" t="s">
        <v>205</v>
      </c>
      <c r="D288" s="183"/>
      <c r="E288" s="183"/>
      <c r="F288" s="183"/>
      <c r="G288" s="183"/>
      <c r="H288" s="183"/>
      <c r="I288" s="183"/>
      <c r="J288" s="183"/>
    </row>
    <row r="289" spans="1:10" ht="15.75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</row>
    <row r="290" spans="1:10" ht="15.75">
      <c r="A290" s="209" t="s">
        <v>207</v>
      </c>
      <c r="B290" s="209" t="s">
        <v>215</v>
      </c>
      <c r="C290" s="183"/>
      <c r="D290" s="183"/>
      <c r="E290" s="183"/>
      <c r="F290" s="183"/>
      <c r="G290" s="183"/>
      <c r="H290" s="183"/>
      <c r="I290" s="183"/>
      <c r="J290" s="183"/>
    </row>
    <row r="291" spans="1:10" ht="15.75">
      <c r="A291" s="183"/>
      <c r="B291" s="183"/>
      <c r="C291" s="183" t="s">
        <v>208</v>
      </c>
      <c r="D291" s="183"/>
      <c r="E291" s="183"/>
      <c r="F291" s="183"/>
      <c r="G291" s="183"/>
      <c r="H291" s="183"/>
      <c r="I291" s="183"/>
      <c r="J291" s="183"/>
    </row>
    <row r="292" spans="1:10" ht="15.75">
      <c r="A292" s="183"/>
      <c r="B292" s="183"/>
      <c r="C292" s="183" t="s">
        <v>209</v>
      </c>
      <c r="D292" s="183"/>
      <c r="E292" s="183"/>
      <c r="F292" s="183"/>
      <c r="G292" s="183"/>
      <c r="H292" s="183"/>
      <c r="I292" s="183"/>
      <c r="J292" s="183"/>
    </row>
    <row r="293" spans="1:10" ht="15.75">
      <c r="A293" s="183"/>
      <c r="B293" s="183"/>
      <c r="C293" s="183" t="s">
        <v>210</v>
      </c>
      <c r="D293" s="183"/>
      <c r="E293" s="183"/>
      <c r="F293" s="183"/>
      <c r="G293" s="183"/>
      <c r="H293" s="183"/>
      <c r="I293" s="183"/>
      <c r="J293" s="183"/>
    </row>
    <row r="294" spans="1:10" ht="15.75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</row>
    <row r="295" spans="1:10" ht="15.75">
      <c r="A295" s="183"/>
      <c r="B295" s="183"/>
      <c r="C295" s="183" t="s">
        <v>211</v>
      </c>
      <c r="D295" s="183"/>
      <c r="E295" s="183"/>
      <c r="F295" s="183"/>
      <c r="G295" s="183"/>
      <c r="H295" s="183"/>
      <c r="I295" s="183"/>
      <c r="J295" s="183"/>
    </row>
    <row r="296" spans="1:10" ht="15.75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</row>
    <row r="297" spans="1:10" ht="15.75">
      <c r="A297" s="183"/>
      <c r="B297" s="195" t="s">
        <v>176</v>
      </c>
      <c r="C297" s="183" t="s">
        <v>212</v>
      </c>
      <c r="D297" s="183"/>
      <c r="E297" s="183"/>
      <c r="F297" s="183"/>
      <c r="G297" s="183"/>
      <c r="H297" s="196"/>
      <c r="I297" s="183"/>
      <c r="J297" s="183"/>
    </row>
    <row r="298" spans="1:10" ht="15.7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</row>
    <row r="299" spans="1:10" ht="15.75">
      <c r="A299" s="209" t="s">
        <v>213</v>
      </c>
      <c r="B299" s="183" t="s">
        <v>216</v>
      </c>
      <c r="C299" s="183"/>
      <c r="D299" s="183"/>
      <c r="E299" s="183"/>
      <c r="F299" s="183"/>
      <c r="G299" s="183"/>
      <c r="H299" s="183"/>
      <c r="I299" s="183"/>
      <c r="J299" s="183"/>
    </row>
    <row r="300" spans="1:10" ht="15.75">
      <c r="A300" s="183"/>
      <c r="B300" s="183"/>
      <c r="C300" s="183" t="s">
        <v>497</v>
      </c>
      <c r="D300" s="183"/>
      <c r="E300" s="183"/>
      <c r="F300" s="183"/>
      <c r="G300" s="183"/>
      <c r="H300" s="183"/>
      <c r="I300" s="183"/>
      <c r="J300" s="183"/>
    </row>
    <row r="301" spans="1:10" ht="15.75">
      <c r="A301" s="183"/>
      <c r="B301" s="183"/>
      <c r="C301" s="183" t="s">
        <v>217</v>
      </c>
      <c r="D301" s="183"/>
      <c r="E301" s="183"/>
      <c r="F301" s="183"/>
      <c r="G301" s="183"/>
      <c r="H301" s="183"/>
      <c r="I301" s="183"/>
      <c r="J301" s="183"/>
    </row>
    <row r="302" spans="1:10" ht="15.75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</row>
    <row r="303" spans="1:10" ht="15.75">
      <c r="A303" s="183"/>
      <c r="B303" s="195" t="s">
        <v>176</v>
      </c>
      <c r="C303" s="183" t="s">
        <v>218</v>
      </c>
      <c r="D303" s="183"/>
      <c r="E303" s="183"/>
      <c r="F303" s="183"/>
      <c r="G303" s="183"/>
      <c r="H303" s="196"/>
      <c r="I303" s="183"/>
      <c r="J303" s="183"/>
    </row>
    <row r="304" spans="1:10" ht="15.75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</row>
    <row r="305" spans="1:10" ht="15.7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</row>
    <row r="306" spans="1:10" ht="15.75">
      <c r="A306" s="183"/>
      <c r="B306" s="209" t="s">
        <v>235</v>
      </c>
      <c r="C306" s="183"/>
      <c r="D306" s="183"/>
      <c r="E306" s="183"/>
      <c r="F306" s="183"/>
      <c r="G306" s="183"/>
      <c r="H306" s="212">
        <f>+H252+H256+H265+H283+H297+H303</f>
        <v>0</v>
      </c>
      <c r="I306" s="183"/>
      <c r="J306" s="183"/>
    </row>
    <row r="307" spans="1:10" ht="15.75">
      <c r="A307" s="183"/>
      <c r="B307" s="183" t="s">
        <v>236</v>
      </c>
      <c r="C307" s="183"/>
      <c r="D307" s="183"/>
      <c r="E307" s="183"/>
      <c r="F307" s="183"/>
      <c r="G307" s="183"/>
      <c r="H307" s="183"/>
      <c r="I307" s="183"/>
      <c r="J307" s="183"/>
    </row>
    <row r="308" spans="1:10" ht="15.75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</row>
    <row r="309" spans="1:10" ht="15.75">
      <c r="A309" s="209" t="s">
        <v>219</v>
      </c>
      <c r="B309" s="209" t="s">
        <v>220</v>
      </c>
      <c r="C309" s="183"/>
      <c r="D309" s="183"/>
      <c r="E309" s="183"/>
      <c r="F309" s="183"/>
      <c r="G309" s="183"/>
      <c r="H309" s="183"/>
      <c r="I309" s="183"/>
      <c r="J309" s="183"/>
    </row>
    <row r="310" spans="1:10" ht="15.75">
      <c r="A310" s="183"/>
      <c r="B310" s="183"/>
      <c r="C310" s="183" t="s">
        <v>221</v>
      </c>
      <c r="D310" s="183"/>
      <c r="E310" s="183"/>
      <c r="F310" s="183"/>
      <c r="G310" s="183"/>
      <c r="H310" s="183"/>
      <c r="I310" s="183"/>
      <c r="J310" s="183"/>
    </row>
    <row r="311" spans="1:10" ht="15.75">
      <c r="A311" s="183"/>
      <c r="B311" s="183"/>
      <c r="C311" s="183" t="s">
        <v>222</v>
      </c>
      <c r="D311" s="183"/>
      <c r="E311" s="183"/>
      <c r="F311" s="183"/>
      <c r="G311" s="183"/>
      <c r="H311" s="183"/>
      <c r="I311" s="183"/>
      <c r="J311" s="183"/>
    </row>
    <row r="312" spans="1:10" ht="15.75">
      <c r="A312" s="183"/>
      <c r="B312" s="183"/>
      <c r="C312" s="183" t="s">
        <v>223</v>
      </c>
      <c r="D312" s="183"/>
      <c r="E312" s="183"/>
      <c r="F312" s="183"/>
      <c r="G312" s="183"/>
      <c r="H312" s="183"/>
      <c r="I312" s="183"/>
      <c r="J312" s="183"/>
    </row>
    <row r="313" spans="1:10" ht="15.75">
      <c r="A313" s="183"/>
      <c r="B313" s="183"/>
      <c r="C313" s="183" t="s">
        <v>227</v>
      </c>
      <c r="D313" s="183" t="s">
        <v>228</v>
      </c>
      <c r="E313" s="183" t="s">
        <v>241</v>
      </c>
      <c r="F313" s="183"/>
      <c r="G313" s="183"/>
      <c r="H313" s="183"/>
      <c r="I313" s="183"/>
      <c r="J313" s="183"/>
    </row>
    <row r="314" spans="1:10" ht="15.75">
      <c r="A314" s="183"/>
      <c r="B314" s="195" t="s">
        <v>176</v>
      </c>
      <c r="C314" s="183" t="s">
        <v>224</v>
      </c>
      <c r="D314" s="200"/>
      <c r="E314" s="213">
        <v>0.0825</v>
      </c>
      <c r="F314" s="183"/>
      <c r="G314" s="183"/>
      <c r="H314" s="183"/>
      <c r="I314" s="183"/>
      <c r="J314" s="183"/>
    </row>
    <row r="315" spans="1:10" ht="15.75">
      <c r="A315" s="183"/>
      <c r="B315" s="195"/>
      <c r="C315" s="183" t="s">
        <v>225</v>
      </c>
      <c r="D315" s="200"/>
      <c r="E315" s="183"/>
      <c r="F315" s="183"/>
      <c r="G315" s="183"/>
      <c r="H315" s="183"/>
      <c r="I315" s="183"/>
      <c r="J315" s="183"/>
    </row>
    <row r="316" spans="1:10" ht="15.75">
      <c r="A316" s="183"/>
      <c r="B316" s="195"/>
      <c r="C316" s="183" t="s">
        <v>226</v>
      </c>
      <c r="D316" s="200"/>
      <c r="E316" s="183"/>
      <c r="F316" s="183"/>
      <c r="G316" s="183"/>
      <c r="H316" s="183"/>
      <c r="I316" s="183"/>
      <c r="J316" s="183"/>
    </row>
    <row r="317" spans="1:10" ht="15.75">
      <c r="A317" s="183"/>
      <c r="B317" s="195"/>
      <c r="C317" s="183" t="s">
        <v>229</v>
      </c>
      <c r="D317" s="200"/>
      <c r="E317" s="213">
        <v>0.062</v>
      </c>
      <c r="F317" s="183"/>
      <c r="G317" s="183"/>
      <c r="H317" s="183"/>
      <c r="I317" s="183"/>
      <c r="J317" s="183"/>
    </row>
    <row r="318" spans="1:10" ht="15.75">
      <c r="A318" s="183"/>
      <c r="B318" s="195"/>
      <c r="C318" s="183" t="s">
        <v>230</v>
      </c>
      <c r="D318" s="200"/>
      <c r="E318" s="213">
        <v>0.0145</v>
      </c>
      <c r="F318" s="183"/>
      <c r="G318" s="183"/>
      <c r="H318" s="183"/>
      <c r="I318" s="183"/>
      <c r="J318" s="183"/>
    </row>
    <row r="319" spans="1:10" ht="15.75">
      <c r="A319" s="183"/>
      <c r="B319" s="195"/>
      <c r="C319" s="183" t="s">
        <v>231</v>
      </c>
      <c r="D319" s="200"/>
      <c r="E319" s="183"/>
      <c r="F319" s="183"/>
      <c r="G319" s="183"/>
      <c r="H319" s="183"/>
      <c r="I319" s="183"/>
      <c r="J319" s="183"/>
    </row>
    <row r="320" spans="1:10" ht="15.75">
      <c r="A320" s="183"/>
      <c r="B320" s="195"/>
      <c r="C320" s="183" t="s">
        <v>232</v>
      </c>
      <c r="D320" s="200"/>
      <c r="E320" s="183"/>
      <c r="F320" s="183"/>
      <c r="G320" s="183"/>
      <c r="H320" s="183"/>
      <c r="I320" s="183"/>
      <c r="J320" s="183"/>
    </row>
    <row r="321" spans="1:10" ht="15.75">
      <c r="A321" s="183"/>
      <c r="B321" s="183"/>
      <c r="C321" s="183" t="s">
        <v>233</v>
      </c>
      <c r="D321" s="214"/>
      <c r="E321" s="183"/>
      <c r="F321" s="183"/>
      <c r="G321" s="183"/>
      <c r="H321" s="183"/>
      <c r="I321" s="183"/>
      <c r="J321" s="183"/>
    </row>
    <row r="322" spans="1:10" ht="15.75">
      <c r="A322" s="183"/>
      <c r="B322" s="183"/>
      <c r="C322" s="183" t="s">
        <v>234</v>
      </c>
      <c r="D322" s="213">
        <f>SUM(D314:D320)</f>
        <v>0</v>
      </c>
      <c r="E322" s="183"/>
      <c r="F322" s="183"/>
      <c r="G322" s="183"/>
      <c r="H322" s="183"/>
      <c r="I322" s="183"/>
      <c r="J322" s="183"/>
    </row>
    <row r="323" spans="1:10" ht="15.75">
      <c r="A323" s="183"/>
      <c r="B323" s="183"/>
      <c r="C323" s="183"/>
      <c r="D323" s="183"/>
      <c r="E323" s="183"/>
      <c r="F323" s="183"/>
      <c r="G323" s="183"/>
      <c r="H323" s="183"/>
      <c r="I323" s="183"/>
      <c r="J323" s="183"/>
    </row>
    <row r="324" spans="1:10" ht="15.75">
      <c r="A324" s="183"/>
      <c r="B324" s="209" t="s">
        <v>531</v>
      </c>
      <c r="C324" s="183"/>
      <c r="D324" s="183"/>
      <c r="E324" s="183"/>
      <c r="F324" s="183"/>
      <c r="G324" s="183"/>
      <c r="H324" s="183">
        <f>ROUND(+H306*D322,0)</f>
        <v>0</v>
      </c>
      <c r="I324" s="183"/>
      <c r="J324" s="183"/>
    </row>
    <row r="325" spans="1:10" ht="15.75">
      <c r="A325" s="183"/>
      <c r="B325" s="183"/>
      <c r="C325" s="183"/>
      <c r="D325" s="183"/>
      <c r="E325" s="183"/>
      <c r="F325" s="183"/>
      <c r="G325" s="183"/>
      <c r="H325" s="183"/>
      <c r="I325" s="183"/>
      <c r="J325" s="183"/>
    </row>
    <row r="326" spans="1:10" ht="15.75">
      <c r="A326" s="209" t="s">
        <v>237</v>
      </c>
      <c r="B326" s="183"/>
      <c r="C326" s="183"/>
      <c r="D326" s="183"/>
      <c r="E326" s="183"/>
      <c r="F326" s="183"/>
      <c r="G326" s="183"/>
      <c r="H326" s="183"/>
      <c r="I326" s="183"/>
      <c r="J326" s="183"/>
    </row>
    <row r="327" spans="1:10" ht="15.75">
      <c r="A327" s="183"/>
      <c r="B327" s="183"/>
      <c r="C327" s="183" t="s">
        <v>501</v>
      </c>
      <c r="D327" s="183"/>
      <c r="E327" s="183"/>
      <c r="F327" s="183"/>
      <c r="G327" s="183"/>
      <c r="H327" s="183"/>
      <c r="I327" s="183"/>
      <c r="J327" s="183"/>
    </row>
    <row r="328" spans="1:10" ht="15.75">
      <c r="A328" s="183"/>
      <c r="B328" s="183"/>
      <c r="C328" s="183" t="s">
        <v>245</v>
      </c>
      <c r="D328" s="183"/>
      <c r="E328" s="183"/>
      <c r="F328" s="183"/>
      <c r="G328" s="183"/>
      <c r="H328" s="183"/>
      <c r="I328" s="183"/>
      <c r="J328" s="183"/>
    </row>
    <row r="329" spans="1:10" ht="15.75">
      <c r="A329" s="183"/>
      <c r="B329" s="183"/>
      <c r="C329" s="183" t="s">
        <v>244</v>
      </c>
      <c r="D329" s="183"/>
      <c r="E329" s="183"/>
      <c r="F329" s="183"/>
      <c r="G329" s="183"/>
      <c r="H329" s="183"/>
      <c r="I329" s="183"/>
      <c r="J329" s="183"/>
    </row>
    <row r="330" spans="1:10" ht="15.75">
      <c r="A330" s="183"/>
      <c r="B330" s="183"/>
      <c r="C330" s="183" t="s">
        <v>246</v>
      </c>
      <c r="D330" s="183"/>
      <c r="E330" s="183"/>
      <c r="F330" s="183"/>
      <c r="G330" s="183"/>
      <c r="H330" s="183"/>
      <c r="I330" s="183"/>
      <c r="J330" s="183"/>
    </row>
    <row r="331" spans="1:10" ht="15.75">
      <c r="A331" s="183"/>
      <c r="B331" s="183"/>
      <c r="C331" s="183" t="s">
        <v>72</v>
      </c>
      <c r="D331" s="183"/>
      <c r="E331" s="183"/>
      <c r="F331" s="183"/>
      <c r="G331" s="183"/>
      <c r="H331" s="183"/>
      <c r="I331" s="183"/>
      <c r="J331" s="183"/>
    </row>
    <row r="332" spans="1:10" ht="15.75">
      <c r="A332" s="183"/>
      <c r="B332" s="183"/>
      <c r="C332" s="183"/>
      <c r="D332" s="183"/>
      <c r="E332" s="183"/>
      <c r="F332" s="183"/>
      <c r="G332" s="183"/>
      <c r="H332" s="183"/>
      <c r="I332" s="183"/>
      <c r="J332" s="183"/>
    </row>
    <row r="333" spans="1:10" ht="15.75">
      <c r="A333" s="183"/>
      <c r="B333" s="195" t="s">
        <v>176</v>
      </c>
      <c r="C333" s="183" t="s">
        <v>247</v>
      </c>
      <c r="D333" s="183"/>
      <c r="E333" s="183"/>
      <c r="F333" s="215">
        <f>+F201</f>
        <v>0</v>
      </c>
      <c r="G333" s="183"/>
      <c r="H333" s="183"/>
      <c r="I333" s="183"/>
      <c r="J333" s="183"/>
    </row>
    <row r="334" spans="1:10" ht="16.5" thickBot="1">
      <c r="A334" s="183"/>
      <c r="B334" s="195"/>
      <c r="C334" s="183" t="s">
        <v>238</v>
      </c>
      <c r="D334" s="183"/>
      <c r="E334" s="183"/>
      <c r="F334" s="201"/>
      <c r="G334" s="183"/>
      <c r="H334" s="183"/>
      <c r="I334" s="183"/>
      <c r="J334" s="183"/>
    </row>
    <row r="335" spans="1:10" ht="15.75">
      <c r="A335" s="183"/>
      <c r="B335" s="183"/>
      <c r="C335" s="183" t="s">
        <v>239</v>
      </c>
      <c r="D335" s="183"/>
      <c r="E335" s="183"/>
      <c r="F335" s="216">
        <f>ROUND(+F333*F334,0)</f>
        <v>0</v>
      </c>
      <c r="G335" s="183"/>
      <c r="H335" s="183"/>
      <c r="I335" s="183"/>
      <c r="J335" s="183"/>
    </row>
    <row r="336" spans="1:10" ht="15.75">
      <c r="A336" s="183"/>
      <c r="B336" s="183"/>
      <c r="C336" s="183" t="s">
        <v>248</v>
      </c>
      <c r="D336" s="183"/>
      <c r="E336" s="183"/>
      <c r="F336" s="183"/>
      <c r="G336" s="183"/>
      <c r="H336" s="183"/>
      <c r="I336" s="183"/>
      <c r="J336" s="183"/>
    </row>
    <row r="337" spans="1:10" ht="15.75">
      <c r="A337" s="209" t="s">
        <v>242</v>
      </c>
      <c r="B337" s="183"/>
      <c r="C337" s="183"/>
      <c r="D337" s="183"/>
      <c r="E337" s="183"/>
      <c r="F337" s="183"/>
      <c r="G337" s="183"/>
      <c r="H337" s="183"/>
      <c r="I337" s="183"/>
      <c r="J337" s="183"/>
    </row>
    <row r="338" spans="1:10" ht="15.75">
      <c r="A338" s="183"/>
      <c r="B338" s="183"/>
      <c r="C338" s="183" t="s">
        <v>249</v>
      </c>
      <c r="D338" s="183"/>
      <c r="E338" s="183"/>
      <c r="F338" s="183"/>
      <c r="G338" s="183"/>
      <c r="H338" s="183"/>
      <c r="I338" s="183"/>
      <c r="J338" s="183"/>
    </row>
    <row r="339" spans="1:10" ht="15.75">
      <c r="A339" s="183"/>
      <c r="B339" s="183"/>
      <c r="C339" s="183" t="s">
        <v>250</v>
      </c>
      <c r="D339" s="183"/>
      <c r="E339" s="183"/>
      <c r="F339" s="183"/>
      <c r="G339" s="183"/>
      <c r="H339" s="183"/>
      <c r="I339" s="183"/>
      <c r="J339" s="183"/>
    </row>
    <row r="340" spans="1:10" ht="15.75">
      <c r="A340" s="183"/>
      <c r="B340" s="183"/>
      <c r="C340" s="183" t="s">
        <v>512</v>
      </c>
      <c r="D340" s="183"/>
      <c r="E340" s="183"/>
      <c r="F340" s="183"/>
      <c r="G340" s="183"/>
      <c r="H340" s="183"/>
      <c r="I340" s="183"/>
      <c r="J340" s="183"/>
    </row>
    <row r="341" spans="1:10" ht="15.75">
      <c r="A341" s="183"/>
      <c r="B341" s="183"/>
      <c r="C341" s="183" t="s">
        <v>251</v>
      </c>
      <c r="D341" s="183"/>
      <c r="E341" s="183"/>
      <c r="F341" s="183"/>
      <c r="G341" s="183"/>
      <c r="H341" s="183"/>
      <c r="I341" s="183"/>
      <c r="J341" s="183"/>
    </row>
    <row r="342" spans="1:10" ht="15.75">
      <c r="A342" s="183"/>
      <c r="B342" s="183"/>
      <c r="C342" s="183"/>
      <c r="D342" s="183"/>
      <c r="E342" s="183"/>
      <c r="F342" s="183"/>
      <c r="G342" s="183"/>
      <c r="H342" s="183"/>
      <c r="I342" s="183"/>
      <c r="J342" s="183"/>
    </row>
    <row r="343" spans="1:10" ht="15.75">
      <c r="A343" s="183"/>
      <c r="B343" s="183"/>
      <c r="C343" s="183" t="s">
        <v>240</v>
      </c>
      <c r="D343" s="183"/>
      <c r="E343" s="183"/>
      <c r="F343" s="215">
        <f>+F333</f>
        <v>0</v>
      </c>
      <c r="G343" s="183"/>
      <c r="H343" s="183"/>
      <c r="I343" s="183"/>
      <c r="J343" s="183"/>
    </row>
    <row r="344" spans="1:10" ht="16.5" thickBot="1">
      <c r="A344" s="183"/>
      <c r="B344" s="195" t="s">
        <v>176</v>
      </c>
      <c r="C344" s="183" t="s">
        <v>252</v>
      </c>
      <c r="D344" s="183"/>
      <c r="E344" s="183"/>
      <c r="F344" s="202"/>
      <c r="G344" s="183"/>
      <c r="H344" s="183"/>
      <c r="I344" s="183"/>
      <c r="J344" s="183"/>
    </row>
    <row r="345" spans="1:10" ht="15.75">
      <c r="A345" s="183"/>
      <c r="B345" s="183"/>
      <c r="C345" s="183" t="s">
        <v>253</v>
      </c>
      <c r="D345" s="183"/>
      <c r="E345" s="183"/>
      <c r="F345" s="217">
        <f>+F344-F343</f>
        <v>0</v>
      </c>
      <c r="G345" s="183"/>
      <c r="H345" s="183"/>
      <c r="I345" s="183"/>
      <c r="J345" s="183"/>
    </row>
    <row r="346" spans="1:10" ht="16.5" thickBot="1">
      <c r="A346" s="183"/>
      <c r="B346" s="183"/>
      <c r="C346" s="183" t="s">
        <v>254</v>
      </c>
      <c r="D346" s="183"/>
      <c r="E346" s="183"/>
      <c r="F346" s="218">
        <f>+F334</f>
        <v>0</v>
      </c>
      <c r="G346" s="183" t="s">
        <v>72</v>
      </c>
      <c r="H346" s="183"/>
      <c r="I346" s="183"/>
      <c r="J346" s="183"/>
    </row>
    <row r="347" spans="1:10" ht="15.75">
      <c r="A347" s="183"/>
      <c r="B347" s="183"/>
      <c r="C347" s="183" t="s">
        <v>255</v>
      </c>
      <c r="D347" s="183"/>
      <c r="E347" s="183"/>
      <c r="F347" s="216">
        <f>ROUND(+F345*F346,0)</f>
        <v>0</v>
      </c>
      <c r="G347" s="183"/>
      <c r="H347" s="183"/>
      <c r="I347" s="183"/>
      <c r="J347" s="183"/>
    </row>
    <row r="348" spans="1:10" ht="15.75">
      <c r="A348" s="183"/>
      <c r="B348" s="183"/>
      <c r="C348" s="183" t="s">
        <v>256</v>
      </c>
      <c r="D348" s="183"/>
      <c r="E348" s="183"/>
      <c r="F348" s="183"/>
      <c r="G348" s="183"/>
      <c r="H348" s="183"/>
      <c r="I348" s="183"/>
      <c r="J348" s="183"/>
    </row>
    <row r="349" spans="1:10" ht="15.75">
      <c r="A349" s="183"/>
      <c r="B349" s="183"/>
      <c r="C349" s="183"/>
      <c r="D349" s="183"/>
      <c r="E349" s="183"/>
      <c r="F349" s="183"/>
      <c r="G349" s="183"/>
      <c r="H349" s="183"/>
      <c r="I349" s="183"/>
      <c r="J349" s="183"/>
    </row>
    <row r="350" spans="1:10" ht="15.75">
      <c r="A350" s="209" t="s">
        <v>466</v>
      </c>
      <c r="B350" s="209" t="s">
        <v>467</v>
      </c>
      <c r="C350" s="183"/>
      <c r="D350" s="183"/>
      <c r="E350" s="183"/>
      <c r="F350" s="183"/>
      <c r="G350" s="183"/>
      <c r="H350" s="183"/>
      <c r="I350" s="183"/>
      <c r="J350" s="183"/>
    </row>
    <row r="351" spans="1:10" ht="15.75">
      <c r="A351" s="183"/>
      <c r="B351" s="183"/>
      <c r="C351" s="183"/>
      <c r="D351" s="183"/>
      <c r="E351" s="183"/>
      <c r="F351" s="183"/>
      <c r="G351" s="183"/>
      <c r="H351" s="183"/>
      <c r="I351" s="183"/>
      <c r="J351" s="183"/>
    </row>
    <row r="352" spans="1:10" ht="15.75">
      <c r="A352" s="183"/>
      <c r="B352" s="183"/>
      <c r="C352" s="183" t="s">
        <v>468</v>
      </c>
      <c r="D352" s="183"/>
      <c r="E352" s="183"/>
      <c r="F352" s="212" t="s">
        <v>72</v>
      </c>
      <c r="G352" s="212">
        <f>+'Page 1'!H15</f>
        <v>0</v>
      </c>
      <c r="H352" s="183"/>
      <c r="I352" s="183"/>
      <c r="J352" s="183"/>
    </row>
    <row r="353" spans="1:10" ht="15.75">
      <c r="A353" s="183"/>
      <c r="B353" s="183"/>
      <c r="C353" s="183" t="s">
        <v>469</v>
      </c>
      <c r="D353" s="183"/>
      <c r="E353" s="183"/>
      <c r="F353" s="183"/>
      <c r="G353" s="212" t="e">
        <f>+'Page 1'!D31+'Page 1'!F31</f>
        <v>#VALUE!</v>
      </c>
      <c r="H353" s="183"/>
      <c r="I353" s="183"/>
      <c r="J353" s="183"/>
    </row>
    <row r="354" spans="1:10" ht="15.75">
      <c r="A354" s="183"/>
      <c r="B354" s="183"/>
      <c r="C354" s="183" t="s">
        <v>470</v>
      </c>
      <c r="D354" s="183"/>
      <c r="E354" s="183"/>
      <c r="F354" s="183"/>
      <c r="G354" s="212">
        <f>+'Page 1'!H33</f>
        <v>0</v>
      </c>
      <c r="H354" s="183"/>
      <c r="I354" s="183"/>
      <c r="J354" s="183"/>
    </row>
    <row r="355" spans="1:10" ht="15.75">
      <c r="A355" s="183"/>
      <c r="B355" s="183"/>
      <c r="C355" s="183" t="s">
        <v>471</v>
      </c>
      <c r="D355" s="183"/>
      <c r="E355" s="183"/>
      <c r="F355" s="183"/>
      <c r="G355" s="252" t="e">
        <f>SUM(G352:G354)</f>
        <v>#VALUE!</v>
      </c>
      <c r="H355" s="183"/>
      <c r="I355" s="183"/>
      <c r="J355" s="183"/>
    </row>
    <row r="356" spans="1:10" ht="15.75">
      <c r="A356" s="183"/>
      <c r="B356" s="183"/>
      <c r="C356" s="183"/>
      <c r="D356" s="183"/>
      <c r="E356" s="183"/>
      <c r="F356" s="183"/>
      <c r="G356" s="183"/>
      <c r="H356" s="183"/>
      <c r="I356" s="183"/>
      <c r="J356" s="183"/>
    </row>
    <row r="357" spans="1:10" ht="15.75">
      <c r="A357" s="183"/>
      <c r="B357" s="183"/>
      <c r="C357" s="183" t="s">
        <v>472</v>
      </c>
      <c r="D357" s="183"/>
      <c r="E357" s="183"/>
      <c r="F357" s="183"/>
      <c r="G357" s="212">
        <f>+'Page 1'!H40</f>
        <v>0</v>
      </c>
      <c r="H357" s="183"/>
      <c r="I357" s="183"/>
      <c r="J357" s="183"/>
    </row>
    <row r="358" spans="1:10" ht="15.75">
      <c r="A358" s="183"/>
      <c r="B358" s="183"/>
      <c r="C358" s="183"/>
      <c r="D358" s="183"/>
      <c r="E358" s="183"/>
      <c r="F358" s="183"/>
      <c r="G358" s="183"/>
      <c r="H358" s="183"/>
      <c r="I358" s="183"/>
      <c r="J358" s="183"/>
    </row>
    <row r="359" spans="1:10" ht="15.75">
      <c r="A359" s="183"/>
      <c r="B359" s="183"/>
      <c r="C359" s="183" t="s">
        <v>473</v>
      </c>
      <c r="D359" s="183"/>
      <c r="E359" s="183"/>
      <c r="F359" s="183"/>
      <c r="G359" s="183" t="e">
        <f>ROUND(+G357/G355,4)</f>
        <v>#VALUE!</v>
      </c>
      <c r="H359" s="183"/>
      <c r="I359" s="183"/>
      <c r="J359" s="183"/>
    </row>
    <row r="360" spans="1:10" ht="15.75">
      <c r="A360" s="183"/>
      <c r="B360" s="183"/>
      <c r="C360" s="183"/>
      <c r="D360" s="183"/>
      <c r="E360" s="183"/>
      <c r="F360" s="183"/>
      <c r="G360" s="183"/>
      <c r="H360" s="183"/>
      <c r="I360" s="183"/>
      <c r="J360" s="183"/>
    </row>
    <row r="361" spans="1:10" ht="15.75">
      <c r="A361" s="183"/>
      <c r="B361" s="183"/>
      <c r="C361" s="183"/>
      <c r="D361" s="183"/>
      <c r="E361" s="183"/>
      <c r="F361" s="183"/>
      <c r="G361" s="183"/>
      <c r="H361" s="183"/>
      <c r="I361" s="183"/>
      <c r="J361" s="183"/>
    </row>
    <row r="362" spans="1:10" ht="19.5">
      <c r="A362" s="219" t="s">
        <v>294</v>
      </c>
      <c r="B362" s="220"/>
      <c r="C362" s="220"/>
      <c r="D362" s="220"/>
      <c r="E362" s="220"/>
      <c r="F362" s="220"/>
      <c r="G362" s="220"/>
      <c r="H362" s="220"/>
      <c r="I362" s="220"/>
      <c r="J362" s="220"/>
    </row>
    <row r="363" spans="1:10" ht="19.5">
      <c r="A363" s="219"/>
      <c r="B363" s="220"/>
      <c r="C363" s="220"/>
      <c r="D363" s="220"/>
      <c r="E363" s="220"/>
      <c r="F363" s="220"/>
      <c r="G363" s="220"/>
      <c r="H363" s="220"/>
      <c r="I363" s="220"/>
      <c r="J363" s="220"/>
    </row>
    <row r="364" spans="1:10" ht="15.75">
      <c r="A364" s="227" t="s">
        <v>307</v>
      </c>
      <c r="B364" s="220"/>
      <c r="C364" s="220"/>
      <c r="D364" s="220"/>
      <c r="E364" s="220"/>
      <c r="F364" s="220"/>
      <c r="G364" s="220"/>
      <c r="H364" s="220"/>
      <c r="I364" s="220"/>
      <c r="J364" s="220"/>
    </row>
    <row r="365" spans="1:10" ht="15.75">
      <c r="A365" s="227"/>
      <c r="B365" s="220"/>
      <c r="C365" s="220"/>
      <c r="D365" s="220"/>
      <c r="E365" s="220"/>
      <c r="F365" s="220"/>
      <c r="G365" s="220"/>
      <c r="H365" s="220"/>
      <c r="I365" s="220"/>
      <c r="J365" s="220"/>
    </row>
    <row r="366" spans="1:10" ht="19.5">
      <c r="A366" s="221" t="s">
        <v>296</v>
      </c>
      <c r="B366" s="222" t="s">
        <v>176</v>
      </c>
      <c r="C366" s="222" t="s">
        <v>297</v>
      </c>
      <c r="D366" s="222"/>
      <c r="E366" s="193"/>
      <c r="F366" s="222" t="s">
        <v>572</v>
      </c>
      <c r="G366" s="222"/>
      <c r="H366" s="222"/>
      <c r="I366" s="220"/>
      <c r="J366" s="220"/>
    </row>
    <row r="367" spans="1:10" ht="15.75">
      <c r="A367" s="220"/>
      <c r="B367" s="220" t="s">
        <v>298</v>
      </c>
      <c r="C367" s="220"/>
      <c r="D367" s="220"/>
      <c r="E367" s="220"/>
      <c r="F367" s="220"/>
      <c r="G367" s="220"/>
      <c r="H367" s="220"/>
      <c r="I367" s="220"/>
      <c r="J367" s="220"/>
    </row>
    <row r="368" spans="1:10" ht="15.75">
      <c r="A368" s="220"/>
      <c r="B368" s="220" t="s">
        <v>299</v>
      </c>
      <c r="C368" s="220"/>
      <c r="D368" s="220"/>
      <c r="E368" s="220"/>
      <c r="F368" s="220"/>
      <c r="G368" s="220"/>
      <c r="H368" s="220"/>
      <c r="I368" s="220"/>
      <c r="J368" s="220"/>
    </row>
    <row r="369" spans="1:10" ht="15.75">
      <c r="A369" s="220"/>
      <c r="B369" s="220"/>
      <c r="C369" s="220"/>
      <c r="D369" s="220"/>
      <c r="E369" s="220"/>
      <c r="F369" s="220"/>
      <c r="G369" s="220"/>
      <c r="H369" s="220"/>
      <c r="I369" s="220"/>
      <c r="J369" s="220"/>
    </row>
    <row r="370" spans="1:10" ht="15.75">
      <c r="A370" s="220"/>
      <c r="B370" s="220"/>
      <c r="C370" s="220"/>
      <c r="D370" s="220"/>
      <c r="E370" s="220"/>
      <c r="F370" s="220"/>
      <c r="G370" s="220"/>
      <c r="H370" s="220"/>
      <c r="I370" s="220"/>
      <c r="J370" s="220"/>
    </row>
    <row r="371" spans="1:10" ht="15.75">
      <c r="A371" s="227" t="s">
        <v>163</v>
      </c>
      <c r="B371" s="220"/>
      <c r="C371" s="220"/>
      <c r="D371" s="220"/>
      <c r="E371" s="220"/>
      <c r="F371" s="220"/>
      <c r="G371" s="220"/>
      <c r="H371" s="220"/>
      <c r="I371" s="220"/>
      <c r="J371" s="220"/>
    </row>
    <row r="372" spans="1:10" ht="15.75">
      <c r="A372" s="220"/>
      <c r="B372" s="220"/>
      <c r="C372" s="220"/>
      <c r="D372" s="220"/>
      <c r="E372" s="220"/>
      <c r="F372" s="220"/>
      <c r="G372" s="220"/>
      <c r="H372" s="220"/>
      <c r="I372" s="220"/>
      <c r="J372" s="220"/>
    </row>
    <row r="373" spans="1:10" ht="15.75">
      <c r="A373" s="227" t="s">
        <v>164</v>
      </c>
      <c r="B373" s="227" t="s">
        <v>214</v>
      </c>
      <c r="C373" s="227"/>
      <c r="D373" s="227"/>
      <c r="E373" s="220"/>
      <c r="F373" s="220"/>
      <c r="G373" s="220"/>
      <c r="H373" s="220"/>
      <c r="I373" s="220"/>
      <c r="J373" s="220"/>
    </row>
    <row r="374" spans="1:10" ht="15.75">
      <c r="A374" s="220"/>
      <c r="B374" s="220"/>
      <c r="C374" s="220"/>
      <c r="D374" s="220"/>
      <c r="E374" s="220"/>
      <c r="F374" s="220"/>
      <c r="G374" s="220"/>
      <c r="H374" s="220"/>
      <c r="I374" s="220"/>
      <c r="J374" s="220"/>
    </row>
    <row r="375" spans="1:10" ht="15.75">
      <c r="A375" s="220"/>
      <c r="B375" s="220" t="s">
        <v>305</v>
      </c>
      <c r="C375" s="220"/>
      <c r="D375" s="220"/>
      <c r="E375" s="220"/>
      <c r="F375" s="220"/>
      <c r="G375" s="220"/>
      <c r="H375" s="220"/>
      <c r="I375" s="220"/>
      <c r="J375" s="220"/>
    </row>
    <row r="376" spans="1:10" ht="15.75">
      <c r="A376" s="220"/>
      <c r="B376" s="220" t="s">
        <v>306</v>
      </c>
      <c r="C376" s="220"/>
      <c r="D376" s="220"/>
      <c r="E376" s="220"/>
      <c r="F376" s="220"/>
      <c r="G376" s="220"/>
      <c r="H376" s="220"/>
      <c r="I376" s="220"/>
      <c r="J376" s="220"/>
    </row>
    <row r="377" spans="1:10" ht="15.75">
      <c r="A377" s="220"/>
      <c r="B377" s="220"/>
      <c r="C377" s="220"/>
      <c r="D377" s="220"/>
      <c r="E377" s="220"/>
      <c r="F377" s="220"/>
      <c r="G377" s="220"/>
      <c r="H377" s="220"/>
      <c r="I377" s="220"/>
      <c r="J377" s="220"/>
    </row>
    <row r="378" spans="1:10" ht="15.75">
      <c r="A378" s="227" t="s">
        <v>181</v>
      </c>
      <c r="B378" s="227" t="s">
        <v>182</v>
      </c>
      <c r="C378" s="220"/>
      <c r="D378" s="220"/>
      <c r="E378" s="220"/>
      <c r="F378" s="220"/>
      <c r="G378" s="220"/>
      <c r="H378" s="228"/>
      <c r="I378" s="220"/>
      <c r="J378" s="220"/>
    </row>
    <row r="379" spans="1:10" ht="15.75">
      <c r="A379" s="220"/>
      <c r="B379" s="220"/>
      <c r="C379" s="220" t="s">
        <v>72</v>
      </c>
      <c r="D379" s="220"/>
      <c r="E379" s="220"/>
      <c r="F379" s="220"/>
      <c r="G379" s="220"/>
      <c r="H379" s="228"/>
      <c r="I379" s="220"/>
      <c r="J379" s="220"/>
    </row>
    <row r="380" spans="1:10" ht="15.75">
      <c r="A380" s="220"/>
      <c r="B380" s="195" t="s">
        <v>176</v>
      </c>
      <c r="C380" s="220" t="s">
        <v>183</v>
      </c>
      <c r="D380" s="220"/>
      <c r="E380" s="220"/>
      <c r="F380" s="220"/>
      <c r="G380" s="220"/>
      <c r="H380" s="196"/>
      <c r="I380" s="220"/>
      <c r="J380" s="220"/>
    </row>
    <row r="381" spans="1:10" ht="15.75">
      <c r="A381" s="220"/>
      <c r="B381" s="220"/>
      <c r="C381" s="220"/>
      <c r="D381" s="220"/>
      <c r="E381" s="220"/>
      <c r="F381" s="220"/>
      <c r="G381" s="220"/>
      <c r="H381" s="228"/>
      <c r="I381" s="220"/>
      <c r="J381" s="220"/>
    </row>
    <row r="382" spans="1:10" ht="15.75">
      <c r="A382" s="227" t="s">
        <v>184</v>
      </c>
      <c r="B382" s="227" t="s">
        <v>185</v>
      </c>
      <c r="C382" s="227"/>
      <c r="D382" s="227"/>
      <c r="E382" s="220"/>
      <c r="F382" s="220"/>
      <c r="G382" s="220"/>
      <c r="H382" s="228"/>
      <c r="I382" s="220"/>
      <c r="J382" s="220"/>
    </row>
    <row r="383" spans="1:10" ht="15.75">
      <c r="A383" s="220"/>
      <c r="B383" s="220"/>
      <c r="C383" s="220"/>
      <c r="D383" s="220"/>
      <c r="E383" s="220"/>
      <c r="F383" s="220"/>
      <c r="G383" s="220"/>
      <c r="H383" s="228"/>
      <c r="I383" s="220"/>
      <c r="J383" s="220"/>
    </row>
    <row r="384" spans="1:10" ht="15.75">
      <c r="A384" s="220"/>
      <c r="B384" s="195" t="s">
        <v>176</v>
      </c>
      <c r="C384" s="220" t="s">
        <v>186</v>
      </c>
      <c r="D384" s="220"/>
      <c r="E384" s="220"/>
      <c r="F384" s="220"/>
      <c r="G384" s="220"/>
      <c r="H384" s="196"/>
      <c r="I384" s="220"/>
      <c r="J384" s="220"/>
    </row>
    <row r="385" spans="1:10" ht="15.75">
      <c r="A385" s="220"/>
      <c r="B385" s="220"/>
      <c r="C385" s="220" t="s">
        <v>72</v>
      </c>
      <c r="D385" s="220"/>
      <c r="E385" s="220"/>
      <c r="F385" s="220"/>
      <c r="G385" s="220"/>
      <c r="H385" s="228"/>
      <c r="I385" s="220"/>
      <c r="J385" s="220"/>
    </row>
    <row r="386" spans="1:10" ht="15.75">
      <c r="A386" s="220"/>
      <c r="B386" s="195" t="s">
        <v>176</v>
      </c>
      <c r="C386" s="220" t="s">
        <v>187</v>
      </c>
      <c r="D386" s="220"/>
      <c r="E386" s="220"/>
      <c r="F386" s="220"/>
      <c r="G386" s="220"/>
      <c r="H386" s="198"/>
      <c r="I386" s="220"/>
      <c r="J386" s="220"/>
    </row>
    <row r="387" spans="1:10" ht="15.75">
      <c r="A387" s="220"/>
      <c r="B387" s="220"/>
      <c r="C387" s="220"/>
      <c r="D387" s="220"/>
      <c r="E387" s="220"/>
      <c r="F387" s="220"/>
      <c r="G387" s="220"/>
      <c r="H387" s="220"/>
      <c r="I387" s="220"/>
      <c r="J387" s="220"/>
    </row>
    <row r="388" spans="1:10" ht="15.75">
      <c r="A388" s="227" t="s">
        <v>188</v>
      </c>
      <c r="B388" s="227" t="s">
        <v>189</v>
      </c>
      <c r="C388" s="227"/>
      <c r="D388" s="227"/>
      <c r="E388" s="227"/>
      <c r="F388" s="227"/>
      <c r="G388" s="227"/>
      <c r="H388" s="220"/>
      <c r="I388" s="220"/>
      <c r="J388" s="220"/>
    </row>
    <row r="389" spans="1:10" ht="15.75">
      <c r="A389" s="220"/>
      <c r="B389" s="220"/>
      <c r="C389" s="220" t="s">
        <v>190</v>
      </c>
      <c r="D389" s="220"/>
      <c r="E389" s="220"/>
      <c r="F389" s="220"/>
      <c r="G389" s="220"/>
      <c r="H389" s="220"/>
      <c r="I389" s="220"/>
      <c r="J389" s="220"/>
    </row>
    <row r="390" spans="1:10" ht="15.75">
      <c r="A390" s="220"/>
      <c r="B390" s="220"/>
      <c r="C390" s="220" t="s">
        <v>206</v>
      </c>
      <c r="D390" s="220"/>
      <c r="E390" s="220"/>
      <c r="F390" s="220"/>
      <c r="G390" s="220"/>
      <c r="H390" s="220"/>
      <c r="I390" s="220"/>
      <c r="J390" s="220"/>
    </row>
    <row r="391" spans="1:10" ht="15.75">
      <c r="A391" s="220"/>
      <c r="B391" s="220"/>
      <c r="C391" s="220" t="s">
        <v>191</v>
      </c>
      <c r="D391" s="220"/>
      <c r="E391" s="220"/>
      <c r="F391" s="220"/>
      <c r="G391" s="220"/>
      <c r="H391" s="220"/>
      <c r="I391" s="220"/>
      <c r="J391" s="220"/>
    </row>
    <row r="392" spans="1:10" ht="15.75">
      <c r="A392" s="220"/>
      <c r="B392" s="220"/>
      <c r="C392" s="220"/>
      <c r="D392" s="220"/>
      <c r="E392" s="220"/>
      <c r="F392" s="220"/>
      <c r="G392" s="220"/>
      <c r="H392" s="220"/>
      <c r="I392" s="220"/>
      <c r="J392" s="220"/>
    </row>
    <row r="393" spans="1:10" ht="15.75">
      <c r="A393" s="220"/>
      <c r="B393" s="195" t="s">
        <v>176</v>
      </c>
      <c r="C393" s="220" t="s">
        <v>192</v>
      </c>
      <c r="D393" s="220"/>
      <c r="E393" s="220"/>
      <c r="F393" s="220"/>
      <c r="G393" s="220"/>
      <c r="H393" s="196"/>
      <c r="I393" s="220"/>
      <c r="J393" s="220"/>
    </row>
    <row r="394" spans="1:10" ht="15.75">
      <c r="A394" s="220"/>
      <c r="B394" s="220"/>
      <c r="C394" s="220"/>
      <c r="D394" s="220"/>
      <c r="E394" s="220"/>
      <c r="F394" s="220"/>
      <c r="G394" s="220"/>
      <c r="H394" s="228"/>
      <c r="I394" s="220"/>
      <c r="J394" s="220"/>
    </row>
    <row r="395" spans="1:10" ht="15.75">
      <c r="A395" s="220"/>
      <c r="B395" s="195" t="s">
        <v>176</v>
      </c>
      <c r="C395" s="220" t="s">
        <v>530</v>
      </c>
      <c r="D395" s="220"/>
      <c r="E395" s="220"/>
      <c r="F395" s="220"/>
      <c r="G395" s="220"/>
      <c r="H395" s="198"/>
      <c r="I395" s="220"/>
      <c r="J395" s="220"/>
    </row>
    <row r="396" spans="1:10" ht="15.75">
      <c r="A396" s="220"/>
      <c r="B396" s="220"/>
      <c r="C396" s="220" t="s">
        <v>496</v>
      </c>
      <c r="D396" s="220"/>
      <c r="E396" s="220"/>
      <c r="F396" s="220"/>
      <c r="G396" s="220"/>
      <c r="H396" s="220"/>
      <c r="I396" s="220"/>
      <c r="J396" s="220"/>
    </row>
    <row r="397" spans="1:10" ht="15.75">
      <c r="A397" s="220"/>
      <c r="B397" s="220"/>
      <c r="C397" s="220" t="s">
        <v>193</v>
      </c>
      <c r="D397" s="220"/>
      <c r="E397" s="220"/>
      <c r="F397" s="220"/>
      <c r="G397" s="220"/>
      <c r="H397" s="220"/>
      <c r="I397" s="220"/>
      <c r="J397" s="220"/>
    </row>
    <row r="398" spans="1:10" ht="15.75">
      <c r="A398" s="220"/>
      <c r="B398" s="220"/>
      <c r="C398" s="220"/>
      <c r="D398" s="220"/>
      <c r="E398" s="220"/>
      <c r="F398" s="220"/>
      <c r="G398" s="220"/>
      <c r="H398" s="220"/>
      <c r="I398" s="220"/>
      <c r="J398" s="220"/>
    </row>
    <row r="399" spans="1:10" ht="15.75">
      <c r="A399" s="220"/>
      <c r="B399" s="220"/>
      <c r="C399" s="220" t="s">
        <v>194</v>
      </c>
      <c r="D399" s="220"/>
      <c r="E399" s="220"/>
      <c r="F399" s="220"/>
      <c r="G399" s="220"/>
      <c r="H399" s="220"/>
      <c r="I399" s="220"/>
      <c r="J399" s="220"/>
    </row>
    <row r="400" spans="1:10" ht="15.75">
      <c r="A400" s="220"/>
      <c r="B400" s="220"/>
      <c r="C400" s="220" t="s">
        <v>195</v>
      </c>
      <c r="D400" s="220"/>
      <c r="E400" s="220"/>
      <c r="F400" s="220"/>
      <c r="G400" s="220"/>
      <c r="H400" s="220"/>
      <c r="I400" s="220"/>
      <c r="J400" s="220"/>
    </row>
    <row r="401" spans="1:9" ht="15.75">
      <c r="A401" s="220"/>
      <c r="B401" s="220"/>
      <c r="C401" s="220"/>
      <c r="D401" s="220"/>
      <c r="E401" s="220"/>
      <c r="F401" s="220"/>
      <c r="G401" s="220"/>
      <c r="H401" s="220"/>
      <c r="I401" s="220"/>
    </row>
    <row r="402" spans="1:9" ht="15.75">
      <c r="A402" s="220"/>
      <c r="B402" s="220"/>
      <c r="C402" s="220" t="s">
        <v>196</v>
      </c>
      <c r="D402" s="220"/>
      <c r="E402" s="220"/>
      <c r="F402" s="220"/>
      <c r="G402" s="220"/>
      <c r="H402" s="220"/>
      <c r="I402" s="220"/>
    </row>
    <row r="403" spans="1:9" ht="15.75">
      <c r="A403" s="220"/>
      <c r="B403" s="220"/>
      <c r="C403" s="220"/>
      <c r="D403" s="220"/>
      <c r="E403" s="220"/>
      <c r="F403" s="220"/>
      <c r="G403" s="220"/>
      <c r="H403" s="220"/>
      <c r="I403" s="220"/>
    </row>
    <row r="404" spans="1:9" ht="15.75">
      <c r="A404" s="227" t="s">
        <v>197</v>
      </c>
      <c r="B404" s="227" t="s">
        <v>198</v>
      </c>
      <c r="C404" s="227"/>
      <c r="D404" s="227"/>
      <c r="E404" s="227"/>
      <c r="F404" s="227"/>
      <c r="G404" s="227"/>
      <c r="H404" s="220"/>
      <c r="I404" s="220"/>
    </row>
    <row r="405" spans="1:9" ht="15.75">
      <c r="A405" s="220"/>
      <c r="B405" s="220"/>
      <c r="C405" s="220" t="s">
        <v>199</v>
      </c>
      <c r="D405" s="220"/>
      <c r="E405" s="220"/>
      <c r="F405" s="220"/>
      <c r="G405" s="220"/>
      <c r="H405" s="220"/>
      <c r="I405" s="220"/>
    </row>
    <row r="406" spans="1:9" ht="15.75">
      <c r="A406" s="220"/>
      <c r="B406" s="220"/>
      <c r="C406" s="220" t="s">
        <v>200</v>
      </c>
      <c r="D406" s="220"/>
      <c r="E406" s="220"/>
      <c r="F406" s="220"/>
      <c r="G406" s="220"/>
      <c r="H406" s="220"/>
      <c r="I406" s="220"/>
    </row>
    <row r="407" spans="1:9" ht="15.75">
      <c r="A407" s="220"/>
      <c r="B407" s="220"/>
      <c r="C407" s="220" t="s">
        <v>72</v>
      </c>
      <c r="D407" s="220"/>
      <c r="E407" s="220"/>
      <c r="F407" s="220"/>
      <c r="G407" s="220"/>
      <c r="H407" s="220"/>
      <c r="I407" s="220"/>
    </row>
    <row r="408" spans="1:9" ht="15.75">
      <c r="A408" s="220"/>
      <c r="B408" s="220"/>
      <c r="C408" s="220"/>
      <c r="D408" s="220"/>
      <c r="E408" s="220"/>
      <c r="F408" s="220"/>
      <c r="G408" s="220"/>
      <c r="H408" s="220"/>
      <c r="I408" s="220"/>
    </row>
    <row r="409" spans="1:9" ht="15.75">
      <c r="A409" s="220"/>
      <c r="B409" s="195" t="s">
        <v>176</v>
      </c>
      <c r="C409" s="220" t="s">
        <v>201</v>
      </c>
      <c r="D409" s="220"/>
      <c r="E409" s="220"/>
      <c r="F409" s="220"/>
      <c r="G409" s="220"/>
      <c r="H409" s="196"/>
      <c r="I409" s="220"/>
    </row>
    <row r="410" spans="1:9" ht="15.75">
      <c r="A410" s="220"/>
      <c r="B410" s="220"/>
      <c r="C410" s="220"/>
      <c r="D410" s="220"/>
      <c r="E410" s="220"/>
      <c r="F410" s="220"/>
      <c r="G410" s="220"/>
      <c r="H410" s="228"/>
      <c r="I410" s="220"/>
    </row>
    <row r="411" spans="1:9" ht="15.75">
      <c r="A411" s="220"/>
      <c r="B411" s="195" t="s">
        <v>176</v>
      </c>
      <c r="C411" s="220" t="s">
        <v>202</v>
      </c>
      <c r="D411" s="220"/>
      <c r="E411" s="220"/>
      <c r="F411" s="220"/>
      <c r="G411" s="220"/>
      <c r="H411" s="198"/>
      <c r="I411" s="220"/>
    </row>
    <row r="412" spans="1:9" ht="15.75">
      <c r="A412" s="220"/>
      <c r="B412" s="220"/>
      <c r="C412" s="220" t="s">
        <v>203</v>
      </c>
      <c r="D412" s="220"/>
      <c r="E412" s="220"/>
      <c r="F412" s="220"/>
      <c r="G412" s="220"/>
      <c r="H412" s="220"/>
      <c r="I412" s="220"/>
    </row>
    <row r="413" spans="1:9" ht="15.75">
      <c r="A413" s="220"/>
      <c r="B413" s="220"/>
      <c r="C413" s="220" t="s">
        <v>204</v>
      </c>
      <c r="D413" s="220"/>
      <c r="E413" s="220"/>
      <c r="F413" s="220"/>
      <c r="G413" s="220"/>
      <c r="H413" s="220"/>
      <c r="I413" s="220"/>
    </row>
    <row r="414" spans="1:9" ht="15.75">
      <c r="A414" s="220"/>
      <c r="B414" s="220"/>
      <c r="C414" s="220" t="s">
        <v>205</v>
      </c>
      <c r="D414" s="220"/>
      <c r="E414" s="220"/>
      <c r="F414" s="220"/>
      <c r="G414" s="220"/>
      <c r="H414" s="220"/>
      <c r="I414" s="220"/>
    </row>
    <row r="415" spans="1:9" ht="15.75">
      <c r="A415" s="220"/>
      <c r="B415" s="220"/>
      <c r="C415" s="220"/>
      <c r="D415" s="220"/>
      <c r="E415" s="220"/>
      <c r="F415" s="220"/>
      <c r="G415" s="220"/>
      <c r="H415" s="220"/>
      <c r="I415" s="220"/>
    </row>
    <row r="416" spans="1:9" ht="15.75">
      <c r="A416" s="227" t="s">
        <v>207</v>
      </c>
      <c r="B416" s="227" t="s">
        <v>215</v>
      </c>
      <c r="C416" s="220"/>
      <c r="D416" s="220"/>
      <c r="E416" s="220"/>
      <c r="F416" s="220"/>
      <c r="G416" s="220"/>
      <c r="H416" s="220"/>
      <c r="I416" s="220"/>
    </row>
    <row r="417" spans="1:9" ht="15.75">
      <c r="A417" s="220"/>
      <c r="B417" s="220"/>
      <c r="C417" s="220" t="s">
        <v>208</v>
      </c>
      <c r="D417" s="220"/>
      <c r="E417" s="220"/>
      <c r="F417" s="220"/>
      <c r="G417" s="220"/>
      <c r="H417" s="220"/>
      <c r="I417" s="220"/>
    </row>
    <row r="418" spans="1:9" ht="15.75">
      <c r="A418" s="220"/>
      <c r="B418" s="220"/>
      <c r="C418" s="220" t="s">
        <v>209</v>
      </c>
      <c r="D418" s="220"/>
      <c r="E418" s="220"/>
      <c r="F418" s="220"/>
      <c r="G418" s="220"/>
      <c r="H418" s="220"/>
      <c r="I418" s="220"/>
    </row>
    <row r="419" spans="1:9" ht="15.75">
      <c r="A419" s="220"/>
      <c r="B419" s="220"/>
      <c r="C419" s="220" t="s">
        <v>210</v>
      </c>
      <c r="D419" s="220"/>
      <c r="E419" s="220"/>
      <c r="F419" s="220"/>
      <c r="G419" s="220"/>
      <c r="H419" s="220"/>
      <c r="I419" s="220"/>
    </row>
    <row r="420" spans="1:9" ht="15.75">
      <c r="A420" s="220"/>
      <c r="B420" s="220"/>
      <c r="C420" s="220"/>
      <c r="D420" s="220"/>
      <c r="E420" s="220"/>
      <c r="F420" s="220"/>
      <c r="G420" s="220"/>
      <c r="H420" s="220"/>
      <c r="I420" s="220"/>
    </row>
    <row r="421" spans="1:9" ht="15.75">
      <c r="A421" s="220"/>
      <c r="B421" s="220"/>
      <c r="C421" s="220" t="s">
        <v>211</v>
      </c>
      <c r="D421" s="220"/>
      <c r="E421" s="220"/>
      <c r="F421" s="220"/>
      <c r="G421" s="220"/>
      <c r="H421" s="220"/>
      <c r="I421" s="220"/>
    </row>
    <row r="422" spans="1:9" ht="15.75">
      <c r="A422" s="220"/>
      <c r="B422" s="220"/>
      <c r="C422" s="220"/>
      <c r="D422" s="220"/>
      <c r="E422" s="220"/>
      <c r="F422" s="220"/>
      <c r="G422" s="220"/>
      <c r="H422" s="220"/>
      <c r="I422" s="220"/>
    </row>
    <row r="423" spans="1:9" ht="15.75">
      <c r="A423" s="220"/>
      <c r="B423" s="195" t="s">
        <v>176</v>
      </c>
      <c r="C423" s="220" t="s">
        <v>212</v>
      </c>
      <c r="D423" s="220"/>
      <c r="E423" s="220"/>
      <c r="F423" s="220"/>
      <c r="G423" s="220"/>
      <c r="H423" s="196"/>
      <c r="I423" s="220"/>
    </row>
    <row r="424" spans="1:9" ht="15.75">
      <c r="A424" s="220"/>
      <c r="B424" s="220"/>
      <c r="C424" s="220"/>
      <c r="D424" s="220"/>
      <c r="E424" s="220"/>
      <c r="F424" s="220"/>
      <c r="G424" s="220"/>
      <c r="H424" s="220"/>
      <c r="I424" s="220"/>
    </row>
    <row r="425" spans="1:9" ht="15.75">
      <c r="A425" s="227" t="s">
        <v>213</v>
      </c>
      <c r="B425" s="220" t="s">
        <v>216</v>
      </c>
      <c r="C425" s="220"/>
      <c r="D425" s="220"/>
      <c r="E425" s="220"/>
      <c r="F425" s="220"/>
      <c r="G425" s="220"/>
      <c r="H425" s="220"/>
      <c r="I425" s="220"/>
    </row>
    <row r="426" spans="1:9" ht="15.75">
      <c r="A426" s="220"/>
      <c r="B426" s="220"/>
      <c r="C426" s="220" t="s">
        <v>497</v>
      </c>
      <c r="D426" s="220"/>
      <c r="E426" s="220"/>
      <c r="F426" s="220"/>
      <c r="G426" s="220"/>
      <c r="H426" s="220"/>
      <c r="I426" s="220"/>
    </row>
    <row r="427" spans="1:9" ht="15.75">
      <c r="A427" s="220"/>
      <c r="B427" s="220"/>
      <c r="C427" s="220" t="s">
        <v>217</v>
      </c>
      <c r="D427" s="220"/>
      <c r="E427" s="220"/>
      <c r="F427" s="220"/>
      <c r="G427" s="220"/>
      <c r="H427" s="220"/>
      <c r="I427" s="220"/>
    </row>
    <row r="428" spans="1:9" ht="15.75">
      <c r="A428" s="220"/>
      <c r="B428" s="220"/>
      <c r="C428" s="220"/>
      <c r="D428" s="220"/>
      <c r="E428" s="220"/>
      <c r="F428" s="220"/>
      <c r="G428" s="220"/>
      <c r="H428" s="220"/>
      <c r="I428" s="220"/>
    </row>
    <row r="429" spans="1:9" ht="15.75">
      <c r="A429" s="220"/>
      <c r="B429" s="195" t="s">
        <v>176</v>
      </c>
      <c r="C429" s="220" t="s">
        <v>218</v>
      </c>
      <c r="D429" s="220"/>
      <c r="E429" s="220"/>
      <c r="F429" s="220"/>
      <c r="G429" s="220"/>
      <c r="H429" s="196"/>
      <c r="I429" s="220"/>
    </row>
    <row r="430" spans="1:9" ht="15.75">
      <c r="A430" s="220"/>
      <c r="B430" s="220"/>
      <c r="C430" s="220"/>
      <c r="D430" s="220"/>
      <c r="E430" s="220"/>
      <c r="F430" s="220"/>
      <c r="G430" s="220"/>
      <c r="H430" s="220"/>
      <c r="I430" s="220"/>
    </row>
    <row r="431" spans="1:9" ht="15.75">
      <c r="A431" s="220"/>
      <c r="B431" s="220"/>
      <c r="C431" s="220"/>
      <c r="D431" s="220"/>
      <c r="E431" s="220"/>
      <c r="F431" s="220"/>
      <c r="G431" s="220"/>
      <c r="H431" s="220"/>
      <c r="I431" s="220"/>
    </row>
    <row r="432" spans="1:9" ht="15.75">
      <c r="A432" s="220"/>
      <c r="B432" s="227" t="s">
        <v>235</v>
      </c>
      <c r="C432" s="220"/>
      <c r="D432" s="220"/>
      <c r="E432" s="220"/>
      <c r="F432" s="220"/>
      <c r="G432" s="220"/>
      <c r="H432" s="229">
        <f>+H429+H423+H409+H393+H384+H380</f>
        <v>0</v>
      </c>
      <c r="I432" s="220"/>
    </row>
    <row r="433" spans="1:9" ht="15.75">
      <c r="A433" s="220"/>
      <c r="B433" s="220" t="s">
        <v>236</v>
      </c>
      <c r="C433" s="220"/>
      <c r="D433" s="220"/>
      <c r="E433" s="220"/>
      <c r="F433" s="220"/>
      <c r="G433" s="220"/>
      <c r="H433" s="220"/>
      <c r="I433" s="220"/>
    </row>
    <row r="434" spans="1:9" ht="15.75">
      <c r="A434" s="220"/>
      <c r="B434" s="220"/>
      <c r="C434" s="220"/>
      <c r="D434" s="220"/>
      <c r="E434" s="220"/>
      <c r="F434" s="220"/>
      <c r="G434" s="220"/>
      <c r="H434" s="220"/>
      <c r="I434" s="220"/>
    </row>
    <row r="435" spans="1:9" ht="15.75">
      <c r="A435" s="227" t="s">
        <v>219</v>
      </c>
      <c r="B435" s="227" t="s">
        <v>220</v>
      </c>
      <c r="C435" s="220"/>
      <c r="D435" s="220"/>
      <c r="E435" s="220"/>
      <c r="F435" s="220"/>
      <c r="G435" s="220"/>
      <c r="H435" s="220"/>
      <c r="I435" s="220"/>
    </row>
    <row r="436" spans="1:9" ht="15.75">
      <c r="A436" s="220"/>
      <c r="B436" s="220"/>
      <c r="C436" s="220" t="s">
        <v>221</v>
      </c>
      <c r="D436" s="220"/>
      <c r="E436" s="220"/>
      <c r="F436" s="220"/>
      <c r="G436" s="220"/>
      <c r="H436" s="220"/>
      <c r="I436" s="220"/>
    </row>
    <row r="437" spans="1:9" ht="15.75">
      <c r="A437" s="220"/>
      <c r="B437" s="220"/>
      <c r="C437" s="220" t="s">
        <v>222</v>
      </c>
      <c r="D437" s="220"/>
      <c r="E437" s="220"/>
      <c r="F437" s="220"/>
      <c r="G437" s="220"/>
      <c r="H437" s="220"/>
      <c r="I437" s="220"/>
    </row>
    <row r="438" spans="1:9" ht="15.75">
      <c r="A438" s="220"/>
      <c r="B438" s="220"/>
      <c r="C438" s="220" t="s">
        <v>223</v>
      </c>
      <c r="D438" s="220"/>
      <c r="E438" s="220"/>
      <c r="F438" s="220"/>
      <c r="G438" s="220"/>
      <c r="H438" s="220"/>
      <c r="I438" s="220"/>
    </row>
    <row r="439" spans="1:9" ht="15.75">
      <c r="A439" s="220"/>
      <c r="B439" s="220"/>
      <c r="C439" s="220" t="s">
        <v>227</v>
      </c>
      <c r="D439" s="220" t="s">
        <v>228</v>
      </c>
      <c r="E439" s="220" t="s">
        <v>241</v>
      </c>
      <c r="F439" s="220"/>
      <c r="G439" s="220"/>
      <c r="H439" s="220"/>
      <c r="I439" s="220"/>
    </row>
    <row r="440" spans="1:9" ht="15.75">
      <c r="A440" s="220"/>
      <c r="B440" s="195" t="s">
        <v>176</v>
      </c>
      <c r="C440" s="220" t="s">
        <v>224</v>
      </c>
      <c r="D440" s="200"/>
      <c r="E440" s="230">
        <v>0.0825</v>
      </c>
      <c r="F440" s="220"/>
      <c r="G440" s="220"/>
      <c r="H440" s="220"/>
      <c r="I440" s="220"/>
    </row>
    <row r="441" spans="1:9" ht="15.75">
      <c r="A441" s="220"/>
      <c r="B441" s="195"/>
      <c r="C441" s="220" t="s">
        <v>225</v>
      </c>
      <c r="D441" s="200"/>
      <c r="E441" s="220"/>
      <c r="F441" s="220"/>
      <c r="G441" s="220"/>
      <c r="H441" s="220"/>
      <c r="I441" s="220"/>
    </row>
    <row r="442" spans="1:9" ht="15.75">
      <c r="A442" s="220"/>
      <c r="B442" s="195"/>
      <c r="C442" s="220" t="s">
        <v>226</v>
      </c>
      <c r="D442" s="200"/>
      <c r="E442" s="220"/>
      <c r="F442" s="220"/>
      <c r="G442" s="220"/>
      <c r="H442" s="220"/>
      <c r="I442" s="220"/>
    </row>
    <row r="443" spans="1:9" ht="15.75">
      <c r="A443" s="220"/>
      <c r="B443" s="195"/>
      <c r="C443" s="220" t="s">
        <v>229</v>
      </c>
      <c r="D443" s="200"/>
      <c r="E443" s="230">
        <v>0.062</v>
      </c>
      <c r="F443" s="220"/>
      <c r="G443" s="220"/>
      <c r="H443" s="220"/>
      <c r="I443" s="220"/>
    </row>
    <row r="444" spans="1:9" ht="15.75">
      <c r="A444" s="220"/>
      <c r="B444" s="195"/>
      <c r="C444" s="220" t="s">
        <v>230</v>
      </c>
      <c r="D444" s="200"/>
      <c r="E444" s="230">
        <v>0.0145</v>
      </c>
      <c r="F444" s="220"/>
      <c r="G444" s="220"/>
      <c r="H444" s="220"/>
      <c r="I444" s="220"/>
    </row>
    <row r="445" spans="1:9" ht="15.75">
      <c r="A445" s="220"/>
      <c r="B445" s="195"/>
      <c r="C445" s="220" t="s">
        <v>231</v>
      </c>
      <c r="D445" s="200"/>
      <c r="E445" s="220"/>
      <c r="F445" s="220"/>
      <c r="G445" s="220"/>
      <c r="H445" s="220"/>
      <c r="I445" s="220"/>
    </row>
    <row r="446" spans="1:9" ht="15.75">
      <c r="A446" s="220"/>
      <c r="B446" s="195"/>
      <c r="C446" s="220" t="s">
        <v>232</v>
      </c>
      <c r="D446" s="200"/>
      <c r="E446" s="220"/>
      <c r="F446" s="220"/>
      <c r="G446" s="220"/>
      <c r="H446" s="220"/>
      <c r="I446" s="220"/>
    </row>
    <row r="447" spans="1:9" ht="15.75">
      <c r="A447" s="220"/>
      <c r="B447" s="220"/>
      <c r="C447" s="220" t="s">
        <v>233</v>
      </c>
      <c r="D447" s="231"/>
      <c r="E447" s="220"/>
      <c r="F447" s="220"/>
      <c r="G447" s="220"/>
      <c r="H447" s="220"/>
      <c r="I447" s="220"/>
    </row>
    <row r="448" spans="1:9" ht="15.75">
      <c r="A448" s="220"/>
      <c r="B448" s="220"/>
      <c r="C448" s="220" t="s">
        <v>234</v>
      </c>
      <c r="D448" s="230">
        <f>SUM(D440:D446)</f>
        <v>0</v>
      </c>
      <c r="E448" s="220"/>
      <c r="F448" s="220"/>
      <c r="G448" s="220"/>
      <c r="H448" s="220"/>
      <c r="I448" s="220"/>
    </row>
    <row r="449" spans="1:9" ht="15.75">
      <c r="A449" s="220"/>
      <c r="B449" s="220"/>
      <c r="C449" s="220"/>
      <c r="D449" s="220"/>
      <c r="E449" s="220"/>
      <c r="F449" s="220"/>
      <c r="G449" s="220"/>
      <c r="H449" s="220"/>
      <c r="I449" s="220"/>
    </row>
    <row r="450" spans="1:9" ht="15.75">
      <c r="A450" s="220"/>
      <c r="B450" s="227" t="s">
        <v>532</v>
      </c>
      <c r="C450" s="220"/>
      <c r="D450" s="220"/>
      <c r="E450" s="220"/>
      <c r="F450" s="220"/>
      <c r="G450" s="220"/>
      <c r="H450" s="220">
        <f>ROUND(+H432*D448,0)</f>
        <v>0</v>
      </c>
      <c r="I450" s="220"/>
    </row>
    <row r="451" spans="1:9" ht="15.75">
      <c r="A451" s="220"/>
      <c r="B451" s="220"/>
      <c r="C451" s="220"/>
      <c r="D451" s="220"/>
      <c r="E451" s="220"/>
      <c r="F451" s="220"/>
      <c r="G451" s="220"/>
      <c r="H451" s="220"/>
      <c r="I451" s="220"/>
    </row>
    <row r="452" spans="1:9" ht="15.75">
      <c r="A452" s="227" t="s">
        <v>237</v>
      </c>
      <c r="B452" s="220"/>
      <c r="C452" s="220"/>
      <c r="D452" s="220"/>
      <c r="E452" s="220"/>
      <c r="F452" s="220"/>
      <c r="G452" s="220"/>
      <c r="H452" s="220"/>
      <c r="I452" s="220"/>
    </row>
    <row r="453" spans="1:9" ht="15.75">
      <c r="A453" s="220"/>
      <c r="B453" s="220"/>
      <c r="C453" s="220" t="s">
        <v>243</v>
      </c>
      <c r="D453" s="220"/>
      <c r="E453" s="220"/>
      <c r="F453" s="220"/>
      <c r="G453" s="220"/>
      <c r="H453" s="220"/>
      <c r="I453" s="220"/>
    </row>
    <row r="454" spans="1:9" ht="15.75">
      <c r="A454" s="220"/>
      <c r="B454" s="220"/>
      <c r="C454" s="220" t="s">
        <v>245</v>
      </c>
      <c r="D454" s="220"/>
      <c r="E454" s="220"/>
      <c r="F454" s="220"/>
      <c r="G454" s="220"/>
      <c r="H454" s="220"/>
      <c r="I454" s="220"/>
    </row>
    <row r="455" spans="1:9" ht="15.75">
      <c r="A455" s="220"/>
      <c r="B455" s="220"/>
      <c r="C455" s="220" t="s">
        <v>244</v>
      </c>
      <c r="D455" s="220"/>
      <c r="E455" s="220"/>
      <c r="F455" s="220"/>
      <c r="G455" s="220"/>
      <c r="H455" s="220"/>
      <c r="I455" s="220"/>
    </row>
    <row r="456" spans="1:9" ht="15.75">
      <c r="A456" s="220"/>
      <c r="B456" s="220"/>
      <c r="C456" s="220" t="s">
        <v>246</v>
      </c>
      <c r="D456" s="220"/>
      <c r="E456" s="220"/>
      <c r="F456" s="220"/>
      <c r="G456" s="220"/>
      <c r="H456" s="220"/>
      <c r="I456" s="220"/>
    </row>
    <row r="457" spans="1:9" ht="15.75">
      <c r="A457" s="220"/>
      <c r="B457" s="220"/>
      <c r="C457" s="220" t="s">
        <v>72</v>
      </c>
      <c r="D457" s="220"/>
      <c r="E457" s="220"/>
      <c r="F457" s="220"/>
      <c r="G457" s="220"/>
      <c r="H457" s="220"/>
      <c r="I457" s="220"/>
    </row>
    <row r="458" spans="1:9" ht="15.75">
      <c r="A458" s="220"/>
      <c r="B458" s="220"/>
      <c r="C458" s="220"/>
      <c r="D458" s="220"/>
      <c r="E458" s="220"/>
      <c r="F458" s="220"/>
      <c r="G458" s="220"/>
      <c r="H458" s="220"/>
      <c r="I458" s="220"/>
    </row>
    <row r="459" spans="1:9" ht="15.75">
      <c r="A459" s="220"/>
      <c r="B459" s="195" t="s">
        <v>176</v>
      </c>
      <c r="C459" s="220" t="s">
        <v>247</v>
      </c>
      <c r="D459" s="220"/>
      <c r="E459" s="220"/>
      <c r="F459" s="232">
        <f>F344</f>
        <v>0</v>
      </c>
      <c r="G459" s="220"/>
      <c r="H459" s="220"/>
      <c r="I459" s="220"/>
    </row>
    <row r="460" spans="1:9" ht="16.5" thickBot="1">
      <c r="A460" s="220"/>
      <c r="B460" s="195"/>
      <c r="C460" s="220" t="s">
        <v>238</v>
      </c>
      <c r="D460" s="220"/>
      <c r="E460" s="220"/>
      <c r="F460" s="201"/>
      <c r="G460" s="220"/>
      <c r="H460" s="220"/>
      <c r="I460" s="220"/>
    </row>
    <row r="461" spans="1:9" ht="15.75">
      <c r="A461" s="220"/>
      <c r="B461" s="220"/>
      <c r="C461" s="220" t="s">
        <v>239</v>
      </c>
      <c r="D461" s="220"/>
      <c r="E461" s="220"/>
      <c r="F461" s="233">
        <f>ROUND(+F459*F460,0)</f>
        <v>0</v>
      </c>
      <c r="G461" s="220"/>
      <c r="H461" s="220"/>
      <c r="I461" s="220"/>
    </row>
    <row r="462" spans="1:9" ht="15.75">
      <c r="A462" s="220"/>
      <c r="B462" s="220"/>
      <c r="C462" s="220" t="s">
        <v>248</v>
      </c>
      <c r="D462" s="220"/>
      <c r="E462" s="220"/>
      <c r="F462" s="220"/>
      <c r="G462" s="220"/>
      <c r="H462" s="220"/>
      <c r="I462" s="220"/>
    </row>
    <row r="463" spans="1:9" ht="15.75">
      <c r="A463" s="227" t="s">
        <v>242</v>
      </c>
      <c r="B463" s="220"/>
      <c r="C463" s="220"/>
      <c r="D463" s="220"/>
      <c r="E463" s="220"/>
      <c r="F463" s="220"/>
      <c r="G463" s="220"/>
      <c r="H463" s="220"/>
      <c r="I463" s="220"/>
    </row>
    <row r="464" spans="1:9" ht="15.75">
      <c r="A464" s="220"/>
      <c r="B464" s="220"/>
      <c r="C464" s="220" t="s">
        <v>249</v>
      </c>
      <c r="D464" s="220"/>
      <c r="E464" s="220"/>
      <c r="F464" s="220"/>
      <c r="G464" s="220"/>
      <c r="H464" s="220"/>
      <c r="I464" s="220"/>
    </row>
    <row r="465" spans="1:9" ht="15.75">
      <c r="A465" s="220"/>
      <c r="B465" s="220"/>
      <c r="C465" s="220" t="s">
        <v>250</v>
      </c>
      <c r="D465" s="220"/>
      <c r="E465" s="220"/>
      <c r="F465" s="220"/>
      <c r="G465" s="220"/>
      <c r="H465" s="220"/>
      <c r="I465" s="220"/>
    </row>
    <row r="466" spans="1:9" ht="15.75">
      <c r="A466" s="220"/>
      <c r="B466" s="220"/>
      <c r="C466" s="220" t="s">
        <v>512</v>
      </c>
      <c r="D466" s="220"/>
      <c r="E466" s="220"/>
      <c r="F466" s="220"/>
      <c r="G466" s="220"/>
      <c r="H466" s="220"/>
      <c r="I466" s="220"/>
    </row>
    <row r="467" spans="1:9" ht="15.75">
      <c r="A467" s="220"/>
      <c r="B467" s="220"/>
      <c r="C467" s="220" t="s">
        <v>251</v>
      </c>
      <c r="D467" s="220"/>
      <c r="E467" s="220"/>
      <c r="F467" s="220"/>
      <c r="G467" s="220"/>
      <c r="H467" s="220"/>
      <c r="I467" s="220"/>
    </row>
    <row r="468" spans="1:9" ht="15.75">
      <c r="A468" s="220"/>
      <c r="B468" s="220"/>
      <c r="C468" s="220"/>
      <c r="D468" s="220"/>
      <c r="E468" s="220"/>
      <c r="F468" s="220"/>
      <c r="G468" s="220"/>
      <c r="H468" s="220"/>
      <c r="I468" s="220"/>
    </row>
    <row r="469" spans="1:9" ht="15.75">
      <c r="A469" s="220"/>
      <c r="B469" s="220"/>
      <c r="C469" s="220" t="s">
        <v>240</v>
      </c>
      <c r="D469" s="220"/>
      <c r="E469" s="220"/>
      <c r="F469" s="232">
        <f>+F459</f>
        <v>0</v>
      </c>
      <c r="G469" s="220"/>
      <c r="H469" s="220"/>
      <c r="I469" s="220"/>
    </row>
    <row r="470" spans="1:9" ht="16.5" thickBot="1">
      <c r="A470" s="220"/>
      <c r="B470" s="195" t="s">
        <v>176</v>
      </c>
      <c r="C470" s="220" t="s">
        <v>252</v>
      </c>
      <c r="D470" s="220"/>
      <c r="E470" s="220"/>
      <c r="F470" s="202"/>
      <c r="G470" s="220"/>
      <c r="H470" s="220"/>
      <c r="I470" s="220"/>
    </row>
    <row r="471" spans="1:9" ht="15.75">
      <c r="A471" s="220"/>
      <c r="B471" s="220"/>
      <c r="C471" s="220" t="s">
        <v>253</v>
      </c>
      <c r="D471" s="220"/>
      <c r="E471" s="220"/>
      <c r="F471" s="234">
        <f>+F470-F469</f>
        <v>0</v>
      </c>
      <c r="G471" s="220"/>
      <c r="H471" s="220"/>
      <c r="I471" s="220"/>
    </row>
    <row r="472" spans="1:9" ht="16.5" thickBot="1">
      <c r="A472" s="220"/>
      <c r="B472" s="220"/>
      <c r="C472" s="220" t="s">
        <v>254</v>
      </c>
      <c r="D472" s="220"/>
      <c r="E472" s="220"/>
      <c r="F472" s="235">
        <f>+F460</f>
        <v>0</v>
      </c>
      <c r="G472" s="220" t="s">
        <v>72</v>
      </c>
      <c r="H472" s="220"/>
      <c r="I472" s="220"/>
    </row>
    <row r="473" spans="1:9" ht="15.75">
      <c r="A473" s="220"/>
      <c r="B473" s="220"/>
      <c r="C473" s="220" t="s">
        <v>255</v>
      </c>
      <c r="D473" s="220"/>
      <c r="E473" s="220"/>
      <c r="F473" s="233">
        <f>ROUND(+F471*F472,0)</f>
        <v>0</v>
      </c>
      <c r="G473" s="220"/>
      <c r="H473" s="220"/>
      <c r="I473" s="220"/>
    </row>
    <row r="474" spans="1:9" ht="15.75">
      <c r="A474" s="220"/>
      <c r="B474" s="220"/>
      <c r="C474" s="220" t="s">
        <v>256</v>
      </c>
      <c r="D474" s="220"/>
      <c r="E474" s="220"/>
      <c r="F474" s="220"/>
      <c r="G474" s="220"/>
      <c r="H474" s="220"/>
      <c r="I474" s="220"/>
    </row>
    <row r="475" spans="1:9" ht="15.75">
      <c r="A475" s="220"/>
      <c r="B475" s="220"/>
      <c r="C475" s="220"/>
      <c r="D475" s="220"/>
      <c r="E475" s="220"/>
      <c r="F475" s="220"/>
      <c r="G475" s="220"/>
      <c r="H475" s="220"/>
      <c r="I475" s="220"/>
    </row>
    <row r="476" spans="1:9" ht="15.75">
      <c r="A476" s="227" t="s">
        <v>466</v>
      </c>
      <c r="B476" s="227" t="s">
        <v>467</v>
      </c>
      <c r="C476" s="220"/>
      <c r="D476" s="220"/>
      <c r="E476" s="220"/>
      <c r="F476" s="220"/>
      <c r="G476" s="220"/>
      <c r="H476" s="220"/>
      <c r="I476" s="220"/>
    </row>
    <row r="477" spans="1:9" ht="15.75">
      <c r="A477" s="220"/>
      <c r="B477" s="220"/>
      <c r="C477" s="220"/>
      <c r="D477" s="220"/>
      <c r="E477" s="220"/>
      <c r="F477" s="220"/>
      <c r="G477" s="220"/>
      <c r="H477" s="220"/>
      <c r="I477" s="220"/>
    </row>
    <row r="478" spans="1:9" ht="15.75">
      <c r="A478" s="220"/>
      <c r="B478" s="220"/>
      <c r="C478" s="220" t="s">
        <v>468</v>
      </c>
      <c r="D478" s="220"/>
      <c r="E478" s="220"/>
      <c r="F478" s="229" t="s">
        <v>72</v>
      </c>
      <c r="G478" s="229">
        <f>+'Page 1'!J15</f>
        <v>0</v>
      </c>
      <c r="H478" s="220"/>
      <c r="I478" s="220"/>
    </row>
    <row r="479" spans="1:9" ht="15.75">
      <c r="A479" s="220"/>
      <c r="B479" s="220"/>
      <c r="C479" s="220" t="s">
        <v>469</v>
      </c>
      <c r="D479" s="220"/>
      <c r="E479" s="220"/>
      <c r="F479" s="220"/>
      <c r="G479" s="229" t="e">
        <f>+'Page 1'!H31+'Page 1'!F31+'Page 1'!D31</f>
        <v>#VALUE!</v>
      </c>
      <c r="H479" s="220"/>
      <c r="I479" s="220"/>
    </row>
    <row r="480" spans="1:9" ht="15.75">
      <c r="A480" s="220"/>
      <c r="B480" s="220"/>
      <c r="C480" s="220" t="s">
        <v>470</v>
      </c>
      <c r="D480" s="220"/>
      <c r="E480" s="220"/>
      <c r="F480" s="220"/>
      <c r="G480" s="229">
        <f>+'Page 1'!J33</f>
        <v>0</v>
      </c>
      <c r="H480" s="220"/>
      <c r="I480" s="220"/>
    </row>
    <row r="481" spans="1:9" ht="15.75">
      <c r="A481" s="220"/>
      <c r="B481" s="220"/>
      <c r="C481" s="220" t="s">
        <v>471</v>
      </c>
      <c r="D481" s="220"/>
      <c r="E481" s="220"/>
      <c r="F481" s="220"/>
      <c r="G481" s="253" t="e">
        <f>SUM(G478:G480)</f>
        <v>#VALUE!</v>
      </c>
      <c r="H481" s="220"/>
      <c r="I481" s="220"/>
    </row>
    <row r="482" spans="1:9" ht="15.75">
      <c r="A482" s="220"/>
      <c r="B482" s="220"/>
      <c r="C482" s="220"/>
      <c r="D482" s="220"/>
      <c r="E482" s="220"/>
      <c r="F482" s="220"/>
      <c r="G482" s="220"/>
      <c r="H482" s="220"/>
      <c r="I482" s="220"/>
    </row>
    <row r="483" spans="1:9" ht="15.75">
      <c r="A483" s="220"/>
      <c r="B483" s="220"/>
      <c r="C483" s="220" t="s">
        <v>472</v>
      </c>
      <c r="D483" s="220"/>
      <c r="E483" s="220"/>
      <c r="F483" s="220"/>
      <c r="G483" s="229">
        <f>+'Page 1'!J40</f>
        <v>0</v>
      </c>
      <c r="H483" s="220"/>
      <c r="I483" s="220"/>
    </row>
    <row r="484" spans="1:9" ht="15.75">
      <c r="A484" s="220"/>
      <c r="B484" s="220"/>
      <c r="C484" s="220"/>
      <c r="D484" s="220"/>
      <c r="E484" s="220"/>
      <c r="F484" s="220"/>
      <c r="G484" s="220"/>
      <c r="H484" s="220"/>
      <c r="I484" s="220"/>
    </row>
    <row r="485" spans="1:9" ht="15.75">
      <c r="A485" s="220"/>
      <c r="B485" s="220"/>
      <c r="C485" s="220" t="s">
        <v>473</v>
      </c>
      <c r="D485" s="220"/>
      <c r="E485" s="220"/>
      <c r="F485" s="220"/>
      <c r="G485" s="230" t="e">
        <f>ROUND(+G483/G481,4)</f>
        <v>#VALUE!</v>
      </c>
      <c r="H485" s="220"/>
      <c r="I485" s="220"/>
    </row>
    <row r="486" spans="1:9" ht="15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9.5">
      <c r="A487" s="236" t="s">
        <v>308</v>
      </c>
      <c r="B487" s="4"/>
      <c r="C487" s="4"/>
      <c r="D487" s="4"/>
      <c r="E487" s="4"/>
      <c r="F487" s="4"/>
      <c r="G487" s="4"/>
      <c r="H487" s="4"/>
      <c r="I487" s="4"/>
    </row>
    <row r="488" spans="1:9" ht="15.75">
      <c r="A488" s="237" t="s">
        <v>309</v>
      </c>
      <c r="B488" s="4"/>
      <c r="C488" s="4"/>
      <c r="D488" s="4"/>
      <c r="E488" s="4"/>
      <c r="F488" s="4"/>
      <c r="G488" s="4"/>
      <c r="H488" s="4"/>
      <c r="I488" s="4"/>
    </row>
    <row r="489" spans="1:9" ht="15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.75">
      <c r="A490" s="4" t="s">
        <v>362</v>
      </c>
      <c r="B490" s="4"/>
      <c r="C490" s="4"/>
      <c r="D490" s="4"/>
      <c r="E490" s="4"/>
      <c r="F490" s="4"/>
      <c r="G490" s="4"/>
      <c r="H490" s="4"/>
      <c r="I490" s="4"/>
    </row>
    <row r="491" spans="1:9" ht="15.75">
      <c r="A491" s="4" t="s">
        <v>363</v>
      </c>
      <c r="B491" s="4"/>
      <c r="C491" s="4"/>
      <c r="D491" s="4"/>
      <c r="E491" s="4"/>
      <c r="F491" s="4"/>
      <c r="G491" s="4"/>
      <c r="H491" s="4"/>
      <c r="I491" s="4"/>
    </row>
    <row r="492" spans="1:9" ht="15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.75">
      <c r="A493" s="237" t="s">
        <v>164</v>
      </c>
      <c r="B493" s="4" t="s">
        <v>365</v>
      </c>
      <c r="C493" s="4"/>
      <c r="D493" s="4"/>
      <c r="E493" s="4"/>
      <c r="F493" s="4"/>
      <c r="G493" s="4"/>
      <c r="H493" s="4"/>
      <c r="I493" s="4"/>
    </row>
    <row r="494" spans="1:9" ht="15.75">
      <c r="A494" s="4"/>
      <c r="B494" s="4" t="s">
        <v>364</v>
      </c>
      <c r="C494" s="4"/>
      <c r="D494" s="4"/>
      <c r="E494" s="4"/>
      <c r="F494" s="4"/>
      <c r="G494" s="4"/>
      <c r="H494" s="4"/>
      <c r="I494" s="4"/>
    </row>
    <row r="495" spans="1:9" ht="15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.75">
      <c r="A496" s="4"/>
      <c r="B496" s="4" t="s">
        <v>76</v>
      </c>
      <c r="C496" s="4" t="s">
        <v>310</v>
      </c>
      <c r="D496" s="4"/>
      <c r="E496" s="4"/>
      <c r="F496" s="4"/>
      <c r="G496" s="4"/>
      <c r="H496" s="4"/>
      <c r="I496" s="4"/>
    </row>
    <row r="497" spans="1:9" ht="15.75">
      <c r="A497" s="4"/>
      <c r="B497" s="4"/>
      <c r="C497" s="4" t="s">
        <v>311</v>
      </c>
      <c r="D497" s="4"/>
      <c r="E497" s="4"/>
      <c r="F497" s="4"/>
      <c r="G497" s="4"/>
      <c r="H497" s="4"/>
      <c r="I497" s="4"/>
    </row>
    <row r="498" spans="1:9" ht="15.75">
      <c r="A498" s="4"/>
      <c r="B498" s="4"/>
      <c r="C498" s="4" t="s">
        <v>312</v>
      </c>
      <c r="D498" s="4"/>
      <c r="E498" s="4"/>
      <c r="F498" s="4"/>
      <c r="G498" s="4"/>
      <c r="H498" s="4"/>
      <c r="I498" s="4"/>
    </row>
    <row r="499" spans="1:9" ht="15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.75">
      <c r="A500" s="4"/>
      <c r="B500" s="4" t="s">
        <v>72</v>
      </c>
      <c r="C500" s="237" t="s">
        <v>313</v>
      </c>
      <c r="D500" s="237"/>
      <c r="E500" s="237"/>
      <c r="F500" s="237"/>
      <c r="G500" s="237"/>
      <c r="H500" s="4"/>
      <c r="I500" s="4"/>
    </row>
    <row r="501" spans="1:9" ht="15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.75">
      <c r="A502" s="4"/>
      <c r="B502" s="4" t="s">
        <v>80</v>
      </c>
      <c r="C502" s="4" t="s">
        <v>314</v>
      </c>
      <c r="D502" s="4"/>
      <c r="E502" s="4"/>
      <c r="F502" s="4"/>
      <c r="G502" s="4"/>
      <c r="H502" s="4"/>
      <c r="I502" s="4"/>
    </row>
    <row r="503" spans="1:9" ht="15.75">
      <c r="A503" s="4"/>
      <c r="B503" s="4"/>
      <c r="C503" s="4" t="s">
        <v>317</v>
      </c>
      <c r="D503" s="4"/>
      <c r="E503" s="4"/>
      <c r="F503" s="4"/>
      <c r="G503" s="4"/>
      <c r="H503" s="4"/>
      <c r="I503" s="4"/>
    </row>
    <row r="504" spans="1:9" ht="15.75">
      <c r="A504" s="4"/>
      <c r="B504" s="4"/>
      <c r="C504" s="237" t="s">
        <v>315</v>
      </c>
      <c r="D504" s="237"/>
      <c r="E504" s="237"/>
      <c r="F504" s="237"/>
      <c r="G504" s="237"/>
      <c r="H504" s="4"/>
      <c r="I504" s="4"/>
    </row>
    <row r="506" spans="1:2" ht="15.75">
      <c r="A506" s="113" t="s">
        <v>181</v>
      </c>
      <c r="B506" t="s">
        <v>367</v>
      </c>
    </row>
    <row r="507" ht="15.75">
      <c r="B507" t="s">
        <v>366</v>
      </c>
    </row>
    <row r="509" spans="2:8" ht="15.75">
      <c r="B509" s="4" t="s">
        <v>76</v>
      </c>
      <c r="C509" s="4" t="s">
        <v>310</v>
      </c>
      <c r="D509" s="4"/>
      <c r="E509" s="4"/>
      <c r="F509" s="4"/>
      <c r="G509" s="4"/>
      <c r="H509" s="4"/>
    </row>
    <row r="510" spans="2:8" ht="15.75">
      <c r="B510" s="4"/>
      <c r="C510" s="4" t="s">
        <v>514</v>
      </c>
      <c r="D510" s="4"/>
      <c r="E510" s="4"/>
      <c r="F510" s="4"/>
      <c r="G510" s="4"/>
      <c r="H510" s="4"/>
    </row>
    <row r="511" ht="15.75">
      <c r="C511" t="s">
        <v>318</v>
      </c>
    </row>
    <row r="512" ht="15.75">
      <c r="C512" t="s">
        <v>319</v>
      </c>
    </row>
    <row r="514" ht="15.75">
      <c r="C514" s="113" t="s">
        <v>320</v>
      </c>
    </row>
    <row r="515" ht="15.75">
      <c r="C515" t="s">
        <v>321</v>
      </c>
    </row>
    <row r="516" ht="15.75">
      <c r="C516" t="s">
        <v>322</v>
      </c>
    </row>
    <row r="518" spans="2:7" ht="15.75">
      <c r="B518" s="4" t="s">
        <v>80</v>
      </c>
      <c r="C518" s="4" t="s">
        <v>314</v>
      </c>
      <c r="D518" s="4"/>
      <c r="E518" s="4"/>
      <c r="F518" s="4"/>
      <c r="G518" s="4"/>
    </row>
    <row r="519" spans="2:7" ht="15.75">
      <c r="B519" s="4"/>
      <c r="C519" s="4" t="s">
        <v>316</v>
      </c>
      <c r="D519" s="4"/>
      <c r="E519" s="4"/>
      <c r="F519" s="4"/>
      <c r="G519" s="4"/>
    </row>
    <row r="521" ht="15.75">
      <c r="A521" s="113" t="s">
        <v>323</v>
      </c>
    </row>
    <row r="523" spans="1:3" ht="15.75">
      <c r="A523" s="113" t="s">
        <v>324</v>
      </c>
      <c r="C523" s="113" t="s">
        <v>325</v>
      </c>
    </row>
    <row r="525" ht="15.75">
      <c r="C525" t="s">
        <v>515</v>
      </c>
    </row>
    <row r="526" ht="15.75">
      <c r="C526" t="s">
        <v>326</v>
      </c>
    </row>
    <row r="528" ht="15.75">
      <c r="C528" t="s">
        <v>327</v>
      </c>
    </row>
    <row r="529" ht="15.75">
      <c r="C529" t="s">
        <v>328</v>
      </c>
    </row>
    <row r="530" ht="15.75">
      <c r="C530" t="s">
        <v>329</v>
      </c>
    </row>
    <row r="531" ht="15.75">
      <c r="C531" t="s">
        <v>330</v>
      </c>
    </row>
    <row r="533" spans="1:3" ht="15.75">
      <c r="A533" s="113" t="s">
        <v>331</v>
      </c>
      <c r="C533" s="113" t="s">
        <v>345</v>
      </c>
    </row>
    <row r="534" ht="15.75">
      <c r="A534" s="113"/>
    </row>
    <row r="535" ht="15.75">
      <c r="C535" t="s">
        <v>332</v>
      </c>
    </row>
    <row r="536" ht="15.75">
      <c r="C536" t="s">
        <v>333</v>
      </c>
    </row>
    <row r="537" ht="15.75">
      <c r="C537" t="s">
        <v>334</v>
      </c>
    </row>
    <row r="539" ht="15.75">
      <c r="C539" t="s">
        <v>335</v>
      </c>
    </row>
    <row r="540" ht="15.75">
      <c r="C540" t="s">
        <v>336</v>
      </c>
    </row>
    <row r="541" ht="15.75">
      <c r="C541" t="s">
        <v>337</v>
      </c>
    </row>
    <row r="543" ht="15.75">
      <c r="C543" t="s">
        <v>338</v>
      </c>
    </row>
    <row r="544" ht="15.75">
      <c r="C544" t="s">
        <v>339</v>
      </c>
    </row>
    <row r="545" ht="15.75">
      <c r="C545" t="s">
        <v>340</v>
      </c>
    </row>
    <row r="546" ht="15.75">
      <c r="C546" t="s">
        <v>341</v>
      </c>
    </row>
    <row r="548" ht="15.75">
      <c r="C548" t="s">
        <v>342</v>
      </c>
    </row>
    <row r="549" ht="15.75">
      <c r="C549" t="s">
        <v>343</v>
      </c>
    </row>
    <row r="551" spans="1:3" ht="15.75">
      <c r="A551" s="113" t="s">
        <v>344</v>
      </c>
      <c r="C551" s="113" t="s">
        <v>346</v>
      </c>
    </row>
    <row r="553" ht="15.75">
      <c r="C553" t="s">
        <v>516</v>
      </c>
    </row>
    <row r="554" ht="15.75">
      <c r="C554" t="s">
        <v>347</v>
      </c>
    </row>
    <row r="556" spans="1:4" ht="19.5">
      <c r="A556" s="236" t="s">
        <v>348</v>
      </c>
      <c r="B556" s="4"/>
      <c r="C556" s="4"/>
      <c r="D556" s="4"/>
    </row>
    <row r="558" spans="1:2" ht="15.75">
      <c r="A558" s="113" t="s">
        <v>356</v>
      </c>
      <c r="B558" t="s">
        <v>357</v>
      </c>
    </row>
    <row r="559" ht="15.75">
      <c r="B559" t="s">
        <v>358</v>
      </c>
    </row>
    <row r="560" ht="15.75">
      <c r="B560" t="s">
        <v>359</v>
      </c>
    </row>
    <row r="562" spans="1:2" ht="15.75">
      <c r="A562" s="113" t="s">
        <v>349</v>
      </c>
      <c r="B562" s="113" t="s">
        <v>400</v>
      </c>
    </row>
    <row r="564" spans="1:2" ht="15.75">
      <c r="A564" s="113" t="s">
        <v>164</v>
      </c>
      <c r="B564" s="113" t="s">
        <v>350</v>
      </c>
    </row>
    <row r="565" ht="15.75">
      <c r="B565" t="s">
        <v>351</v>
      </c>
    </row>
    <row r="566" ht="15.75">
      <c r="B566" t="s">
        <v>352</v>
      </c>
    </row>
    <row r="567" ht="15.75">
      <c r="B567" t="s">
        <v>353</v>
      </c>
    </row>
    <row r="569" spans="1:2" ht="15.75">
      <c r="A569" s="113" t="s">
        <v>354</v>
      </c>
      <c r="B569" t="s">
        <v>355</v>
      </c>
    </row>
    <row r="570" ht="15.75">
      <c r="B570" t="s">
        <v>361</v>
      </c>
    </row>
    <row r="572" ht="15.75">
      <c r="B572" t="s">
        <v>368</v>
      </c>
    </row>
    <row r="573" ht="15.75">
      <c r="B573" t="s">
        <v>388</v>
      </c>
    </row>
    <row r="574" ht="15.75">
      <c r="B574" t="s">
        <v>369</v>
      </c>
    </row>
    <row r="576" ht="15.75">
      <c r="C576" s="113" t="s">
        <v>370</v>
      </c>
    </row>
    <row r="577" ht="15.75">
      <c r="C577" t="s">
        <v>372</v>
      </c>
    </row>
    <row r="578" spans="3:6" ht="15.75">
      <c r="C578" t="s">
        <v>373</v>
      </c>
      <c r="F578" t="s">
        <v>72</v>
      </c>
    </row>
    <row r="579" spans="3:5" ht="15.75">
      <c r="C579" t="s">
        <v>72</v>
      </c>
      <c r="E579" t="s">
        <v>72</v>
      </c>
    </row>
    <row r="580" ht="15.75">
      <c r="C580" t="s">
        <v>375</v>
      </c>
    </row>
    <row r="581" ht="15.75">
      <c r="C581" t="s">
        <v>376</v>
      </c>
    </row>
    <row r="582" spans="3:4" ht="15.75">
      <c r="C582" t="s">
        <v>374</v>
      </c>
      <c r="D582" t="s">
        <v>377</v>
      </c>
    </row>
    <row r="584" ht="15.75">
      <c r="C584" s="113" t="s">
        <v>378</v>
      </c>
    </row>
    <row r="585" ht="15.75">
      <c r="C585" s="113" t="s">
        <v>380</v>
      </c>
    </row>
    <row r="586" ht="15.75">
      <c r="C586" t="s">
        <v>379</v>
      </c>
    </row>
    <row r="587" ht="15.75">
      <c r="C587" s="113" t="s">
        <v>371</v>
      </c>
    </row>
    <row r="588" ht="15.75">
      <c r="C588" s="114" t="s">
        <v>381</v>
      </c>
    </row>
    <row r="590" ht="15.75">
      <c r="C590" t="s">
        <v>383</v>
      </c>
    </row>
    <row r="591" ht="15.75">
      <c r="C591" t="s">
        <v>382</v>
      </c>
    </row>
    <row r="592" spans="3:4" ht="15.75">
      <c r="C592" t="s">
        <v>374</v>
      </c>
      <c r="D592" t="s">
        <v>384</v>
      </c>
    </row>
    <row r="594" ht="15.75">
      <c r="C594" s="113" t="s">
        <v>385</v>
      </c>
    </row>
    <row r="595" ht="15.75">
      <c r="C595" s="113" t="s">
        <v>380</v>
      </c>
    </row>
    <row r="596" ht="15.75">
      <c r="C596" t="s">
        <v>386</v>
      </c>
    </row>
    <row r="597" ht="15.75">
      <c r="C597" s="113" t="s">
        <v>371</v>
      </c>
    </row>
    <row r="598" ht="15.75">
      <c r="C598" s="114" t="s">
        <v>387</v>
      </c>
    </row>
    <row r="600" ht="15.75">
      <c r="C600" t="s">
        <v>383</v>
      </c>
    </row>
    <row r="601" ht="15.75">
      <c r="C601" t="s">
        <v>382</v>
      </c>
    </row>
    <row r="602" spans="3:4" ht="15.75">
      <c r="C602" t="s">
        <v>374</v>
      </c>
      <c r="D602" t="s">
        <v>384</v>
      </c>
    </row>
    <row r="604" spans="2:7" ht="15.75">
      <c r="B604" s="195" t="s">
        <v>389</v>
      </c>
      <c r="C604" t="s">
        <v>390</v>
      </c>
      <c r="G604" s="196"/>
    </row>
    <row r="605" spans="3:7" ht="15.75">
      <c r="C605" t="s">
        <v>391</v>
      </c>
      <c r="G605" s="196"/>
    </row>
    <row r="606" spans="3:7" ht="15.75">
      <c r="C606" t="s">
        <v>392</v>
      </c>
      <c r="G606" s="196"/>
    </row>
    <row r="607" spans="3:7" ht="15.75">
      <c r="C607" t="s">
        <v>484</v>
      </c>
      <c r="G607" s="274">
        <f>SUM(G604:G606)</f>
        <v>0</v>
      </c>
    </row>
    <row r="608" ht="15.75">
      <c r="B608" s="113" t="s">
        <v>477</v>
      </c>
    </row>
    <row r="609" ht="15.75">
      <c r="B609" t="s">
        <v>521</v>
      </c>
    </row>
    <row r="610" spans="2:7" ht="15.75">
      <c r="B610" s="195" t="s">
        <v>389</v>
      </c>
      <c r="C610" t="s">
        <v>478</v>
      </c>
      <c r="G610" s="273"/>
    </row>
    <row r="611" spans="2:7" ht="15.75">
      <c r="B611" s="195"/>
      <c r="C611" t="s">
        <v>479</v>
      </c>
      <c r="G611" s="273"/>
    </row>
    <row r="612" spans="2:7" ht="15.75">
      <c r="B612" s="195"/>
      <c r="C612" t="s">
        <v>480</v>
      </c>
      <c r="G612" s="273"/>
    </row>
    <row r="613" spans="2:7" ht="15.75">
      <c r="B613" s="195"/>
      <c r="C613" t="s">
        <v>481</v>
      </c>
      <c r="G613" s="273"/>
    </row>
    <row r="614" spans="2:7" ht="15.75">
      <c r="B614" s="195"/>
      <c r="C614" t="s">
        <v>482</v>
      </c>
      <c r="G614" s="273"/>
    </row>
    <row r="615" spans="3:7" ht="15.75">
      <c r="C615" t="s">
        <v>483</v>
      </c>
      <c r="G615" s="269">
        <f>SUM(G610:G614)</f>
        <v>0</v>
      </c>
    </row>
    <row r="616" spans="3:4" ht="15.75">
      <c r="C616" s="262" t="s">
        <v>517</v>
      </c>
      <c r="D616" s="262"/>
    </row>
    <row r="617" spans="1:2" ht="15.75">
      <c r="A617" s="113" t="s">
        <v>393</v>
      </c>
      <c r="B617" t="s">
        <v>394</v>
      </c>
    </row>
    <row r="619" ht="15.75">
      <c r="C619" s="113" t="s">
        <v>395</v>
      </c>
    </row>
    <row r="620" ht="16.5" thickBot="1"/>
    <row r="621" spans="3:8" ht="15.75">
      <c r="C621" s="144" t="s">
        <v>93</v>
      </c>
      <c r="D621" s="118"/>
      <c r="E621" s="145" t="s">
        <v>94</v>
      </c>
      <c r="F621" s="145"/>
      <c r="G621" s="118"/>
      <c r="H621" s="146"/>
    </row>
    <row r="622" spans="3:8" ht="15.75">
      <c r="C622" s="238" t="s">
        <v>95</v>
      </c>
      <c r="D622" s="121"/>
      <c r="E622" s="2"/>
      <c r="F622" s="149" t="s">
        <v>96</v>
      </c>
      <c r="G622" s="32" t="s">
        <v>97</v>
      </c>
      <c r="H622" s="150" t="s">
        <v>98</v>
      </c>
    </row>
    <row r="623" spans="3:8" ht="15.75">
      <c r="C623" s="238" t="s">
        <v>99</v>
      </c>
      <c r="D623" s="121"/>
      <c r="E623" s="2"/>
      <c r="F623" s="149" t="s">
        <v>100</v>
      </c>
      <c r="G623" s="32" t="s">
        <v>97</v>
      </c>
      <c r="H623" s="150" t="s">
        <v>101</v>
      </c>
    </row>
    <row r="624" spans="3:8" ht="15.75">
      <c r="C624" s="239" t="s">
        <v>102</v>
      </c>
      <c r="D624" s="121"/>
      <c r="E624" s="2"/>
      <c r="F624" s="149" t="s">
        <v>103</v>
      </c>
      <c r="G624" s="32" t="s">
        <v>97</v>
      </c>
      <c r="H624" s="150" t="s">
        <v>104</v>
      </c>
    </row>
    <row r="625" spans="3:8" ht="15.75">
      <c r="C625" s="239" t="s">
        <v>105</v>
      </c>
      <c r="D625" s="121"/>
      <c r="E625" s="2"/>
      <c r="F625" s="149" t="s">
        <v>106</v>
      </c>
      <c r="G625" s="32" t="s">
        <v>97</v>
      </c>
      <c r="H625" s="150" t="s">
        <v>107</v>
      </c>
    </row>
    <row r="626" spans="3:8" ht="15.75">
      <c r="C626" s="239" t="s">
        <v>108</v>
      </c>
      <c r="D626" s="121"/>
      <c r="E626" s="2"/>
      <c r="F626" s="149" t="s">
        <v>109</v>
      </c>
      <c r="G626" s="32" t="s">
        <v>110</v>
      </c>
      <c r="H626" s="150" t="s">
        <v>111</v>
      </c>
    </row>
    <row r="627" spans="3:8" ht="16.5" thickBot="1">
      <c r="C627" s="240"/>
      <c r="D627" s="132"/>
      <c r="E627" s="132"/>
      <c r="F627" s="132"/>
      <c r="G627" s="132"/>
      <c r="H627" s="134"/>
    </row>
    <row r="629" spans="2:7" ht="15.75">
      <c r="B629" s="241" t="s">
        <v>389</v>
      </c>
      <c r="C629" s="242" t="s">
        <v>396</v>
      </c>
      <c r="D629" s="243"/>
      <c r="E629" s="243"/>
      <c r="F629" s="243"/>
      <c r="G629" s="200"/>
    </row>
    <row r="630" spans="2:6" ht="15.75">
      <c r="B630" s="243"/>
      <c r="C630" s="242" t="s">
        <v>397</v>
      </c>
      <c r="D630" s="243"/>
      <c r="E630" s="243"/>
      <c r="F630" s="243"/>
    </row>
    <row r="631" ht="15.75">
      <c r="C631" s="242" t="s">
        <v>72</v>
      </c>
    </row>
    <row r="632" spans="1:2" ht="15.75">
      <c r="A632" s="113" t="s">
        <v>398</v>
      </c>
      <c r="B632" t="s">
        <v>399</v>
      </c>
    </row>
    <row r="634" ht="15.75">
      <c r="A634" s="113" t="s">
        <v>401</v>
      </c>
    </row>
    <row r="635" ht="15.75">
      <c r="B635" t="s">
        <v>402</v>
      </c>
    </row>
    <row r="636" ht="15.75">
      <c r="B636" t="s">
        <v>403</v>
      </c>
    </row>
    <row r="637" ht="15.75">
      <c r="B637" t="s">
        <v>404</v>
      </c>
    </row>
    <row r="639" ht="15.75">
      <c r="A639" s="113" t="s">
        <v>442</v>
      </c>
    </row>
    <row r="641" ht="15.75">
      <c r="A641" s="113" t="s">
        <v>426</v>
      </c>
    </row>
    <row r="642" spans="1:2" ht="15.75">
      <c r="A642" s="113" t="s">
        <v>354</v>
      </c>
      <c r="B642" t="s">
        <v>87</v>
      </c>
    </row>
    <row r="644" spans="2:7" ht="15.75">
      <c r="B644" s="195" t="s">
        <v>389</v>
      </c>
      <c r="C644" t="s">
        <v>405</v>
      </c>
      <c r="G644" s="196"/>
    </row>
    <row r="645" ht="15.75">
      <c r="C645" t="s">
        <v>406</v>
      </c>
    </row>
    <row r="646" ht="15.75">
      <c r="C646" t="s">
        <v>407</v>
      </c>
    </row>
    <row r="647" ht="15.75">
      <c r="C647" t="s">
        <v>408</v>
      </c>
    </row>
    <row r="648" ht="15.75">
      <c r="C648" t="s">
        <v>409</v>
      </c>
    </row>
    <row r="649" ht="15.75">
      <c r="C649" t="s">
        <v>410</v>
      </c>
    </row>
    <row r="651" ht="15.75">
      <c r="C651" t="s">
        <v>411</v>
      </c>
    </row>
    <row r="652" ht="15.75">
      <c r="C652" t="s">
        <v>412</v>
      </c>
    </row>
    <row r="653" ht="15.75">
      <c r="C653" t="s">
        <v>414</v>
      </c>
    </row>
    <row r="654" ht="15.75">
      <c r="C654" t="s">
        <v>413</v>
      </c>
    </row>
    <row r="656" spans="1:2" ht="15.75">
      <c r="A656" s="113" t="s">
        <v>393</v>
      </c>
      <c r="B656" t="s">
        <v>415</v>
      </c>
    </row>
    <row r="657" ht="15.75">
      <c r="B657" t="s">
        <v>416</v>
      </c>
    </row>
    <row r="659" spans="2:7" ht="15.75">
      <c r="B659" s="195" t="s">
        <v>176</v>
      </c>
      <c r="C659" t="s">
        <v>417</v>
      </c>
      <c r="G659" s="196"/>
    </row>
    <row r="660" ht="15.75">
      <c r="C660" t="s">
        <v>418</v>
      </c>
    </row>
    <row r="661" ht="15.75">
      <c r="C661" t="s">
        <v>419</v>
      </c>
    </row>
    <row r="662" ht="15.75">
      <c r="C662" t="s">
        <v>420</v>
      </c>
    </row>
    <row r="663" ht="15.75">
      <c r="C663" t="s">
        <v>421</v>
      </c>
    </row>
    <row r="664" ht="15.75">
      <c r="C664" t="s">
        <v>533</v>
      </c>
    </row>
    <row r="665" ht="15.75">
      <c r="C665" t="s">
        <v>422</v>
      </c>
    </row>
    <row r="666" ht="15.75">
      <c r="C666" t="s">
        <v>423</v>
      </c>
    </row>
    <row r="668" spans="1:2" ht="15.75">
      <c r="A668" s="113" t="s">
        <v>398</v>
      </c>
      <c r="B668" t="s">
        <v>424</v>
      </c>
    </row>
    <row r="669" ht="15.75">
      <c r="C669" t="s">
        <v>425</v>
      </c>
    </row>
    <row r="671" ht="15.75">
      <c r="A671" s="113" t="s">
        <v>427</v>
      </c>
    </row>
    <row r="672" spans="1:7" ht="15.75">
      <c r="A672" s="113" t="s">
        <v>429</v>
      </c>
      <c r="B672" t="s">
        <v>87</v>
      </c>
      <c r="G672" s="196"/>
    </row>
    <row r="673" ht="15.75">
      <c r="C673" t="s">
        <v>428</v>
      </c>
    </row>
    <row r="675" spans="1:2" ht="15.75">
      <c r="A675" s="113" t="s">
        <v>430</v>
      </c>
      <c r="B675" t="s">
        <v>415</v>
      </c>
    </row>
    <row r="676" ht="15.75">
      <c r="B676" t="s">
        <v>416</v>
      </c>
    </row>
    <row r="678" spans="2:7" ht="15.75">
      <c r="B678" s="195" t="s">
        <v>176</v>
      </c>
      <c r="C678" t="s">
        <v>417</v>
      </c>
      <c r="G678" s="196"/>
    </row>
    <row r="679" ht="15.75">
      <c r="C679" t="s">
        <v>418</v>
      </c>
    </row>
    <row r="680" ht="15.75">
      <c r="C680" t="s">
        <v>431</v>
      </c>
    </row>
    <row r="681" ht="15.75">
      <c r="C681" s="113" t="s">
        <v>534</v>
      </c>
    </row>
    <row r="682" ht="15.75">
      <c r="C682" t="s">
        <v>437</v>
      </c>
    </row>
    <row r="683" ht="15.75">
      <c r="C683" t="s">
        <v>432</v>
      </c>
    </row>
    <row r="684" ht="15.75">
      <c r="C684" t="s">
        <v>433</v>
      </c>
    </row>
    <row r="685" ht="15.75">
      <c r="C685" t="s">
        <v>434</v>
      </c>
    </row>
    <row r="686" ht="15.75">
      <c r="C686" t="s">
        <v>435</v>
      </c>
    </row>
    <row r="687" ht="15.75">
      <c r="C687" t="s">
        <v>436</v>
      </c>
    </row>
    <row r="689" ht="15.75">
      <c r="C689" t="s">
        <v>438</v>
      </c>
    </row>
    <row r="690" ht="15.75">
      <c r="C690" t="s">
        <v>439</v>
      </c>
    </row>
    <row r="692" spans="1:2" ht="15.75">
      <c r="A692" s="113" t="s">
        <v>440</v>
      </c>
      <c r="B692" t="s">
        <v>424</v>
      </c>
    </row>
    <row r="693" ht="15.75">
      <c r="C693" t="s">
        <v>425</v>
      </c>
    </row>
    <row r="695" ht="15.75">
      <c r="A695" s="113" t="s">
        <v>441</v>
      </c>
    </row>
    <row r="696" ht="15.75">
      <c r="B696" t="s">
        <v>425</v>
      </c>
    </row>
    <row r="699" ht="15.75">
      <c r="A699" s="113" t="s">
        <v>443</v>
      </c>
    </row>
    <row r="701" ht="15.75">
      <c r="A701" s="113" t="s">
        <v>426</v>
      </c>
    </row>
    <row r="702" spans="1:2" ht="15.75">
      <c r="A702" s="113" t="s">
        <v>354</v>
      </c>
      <c r="B702" t="s">
        <v>87</v>
      </c>
    </row>
    <row r="704" spans="2:7" ht="15.75">
      <c r="B704" s="195" t="s">
        <v>389</v>
      </c>
      <c r="C704" t="s">
        <v>405</v>
      </c>
      <c r="G704" s="196"/>
    </row>
    <row r="705" ht="15.75">
      <c r="C705" t="s">
        <v>406</v>
      </c>
    </row>
    <row r="706" ht="15.75">
      <c r="C706" t="s">
        <v>407</v>
      </c>
    </row>
    <row r="707" ht="15.75">
      <c r="C707" t="s">
        <v>408</v>
      </c>
    </row>
    <row r="708" ht="15.75">
      <c r="C708" t="s">
        <v>409</v>
      </c>
    </row>
    <row r="709" ht="15.75">
      <c r="C709" t="s">
        <v>410</v>
      </c>
    </row>
    <row r="711" ht="15.75">
      <c r="C711" t="s">
        <v>411</v>
      </c>
    </row>
    <row r="712" ht="15.75">
      <c r="C712" t="s">
        <v>412</v>
      </c>
    </row>
    <row r="713" ht="15.75">
      <c r="C713" t="s">
        <v>414</v>
      </c>
    </row>
    <row r="714" ht="15.75">
      <c r="C714" t="s">
        <v>413</v>
      </c>
    </row>
    <row r="716" spans="1:2" ht="15.75">
      <c r="A716" s="113" t="s">
        <v>393</v>
      </c>
      <c r="B716" t="s">
        <v>415</v>
      </c>
    </row>
    <row r="717" ht="15.75">
      <c r="B717" t="s">
        <v>416</v>
      </c>
    </row>
    <row r="719" spans="2:7" ht="15.75">
      <c r="B719" s="195" t="s">
        <v>176</v>
      </c>
      <c r="C719" t="s">
        <v>417</v>
      </c>
      <c r="G719" s="196"/>
    </row>
    <row r="720" ht="15.75">
      <c r="C720" t="s">
        <v>418</v>
      </c>
    </row>
    <row r="721" ht="15.75">
      <c r="C721" t="s">
        <v>419</v>
      </c>
    </row>
    <row r="722" ht="15.75">
      <c r="C722" t="s">
        <v>420</v>
      </c>
    </row>
    <row r="723" ht="15.75">
      <c r="C723" t="s">
        <v>421</v>
      </c>
    </row>
    <row r="725" ht="15.75">
      <c r="C725" t="s">
        <v>422</v>
      </c>
    </row>
    <row r="726" ht="15.75">
      <c r="C726" t="s">
        <v>423</v>
      </c>
    </row>
    <row r="728" spans="1:2" ht="15.75">
      <c r="A728" s="113" t="s">
        <v>398</v>
      </c>
      <c r="B728" t="s">
        <v>424</v>
      </c>
    </row>
    <row r="729" ht="15.75">
      <c r="C729" t="s">
        <v>425</v>
      </c>
    </row>
    <row r="731" ht="15.75">
      <c r="A731" s="113" t="s">
        <v>427</v>
      </c>
    </row>
    <row r="732" spans="1:7" ht="15.75">
      <c r="A732" s="113" t="s">
        <v>429</v>
      </c>
      <c r="B732" t="s">
        <v>87</v>
      </c>
      <c r="G732" s="196"/>
    </row>
    <row r="733" ht="15.75">
      <c r="C733" t="s">
        <v>428</v>
      </c>
    </row>
    <row r="735" spans="1:2" ht="15.75">
      <c r="A735" s="113" t="s">
        <v>430</v>
      </c>
      <c r="B735" t="s">
        <v>415</v>
      </c>
    </row>
    <row r="736" ht="15.75">
      <c r="B736" t="s">
        <v>416</v>
      </c>
    </row>
    <row r="738" spans="2:7" ht="15.75">
      <c r="B738" s="195" t="s">
        <v>176</v>
      </c>
      <c r="C738" t="s">
        <v>417</v>
      </c>
      <c r="G738" s="196"/>
    </row>
    <row r="739" ht="15.75">
      <c r="C739" t="s">
        <v>418</v>
      </c>
    </row>
    <row r="740" ht="15.75">
      <c r="C740" t="s">
        <v>431</v>
      </c>
    </row>
    <row r="741" ht="15.75">
      <c r="C741" t="s">
        <v>72</v>
      </c>
    </row>
    <row r="742" ht="15.75">
      <c r="C742" t="s">
        <v>437</v>
      </c>
    </row>
    <row r="743" ht="15.75">
      <c r="C743" t="s">
        <v>432</v>
      </c>
    </row>
    <row r="744" ht="15.75">
      <c r="C744" t="s">
        <v>433</v>
      </c>
    </row>
    <row r="745" ht="15.75">
      <c r="C745" t="s">
        <v>434</v>
      </c>
    </row>
    <row r="746" ht="15.75">
      <c r="C746" t="s">
        <v>435</v>
      </c>
    </row>
    <row r="747" ht="15.75">
      <c r="C747" t="s">
        <v>436</v>
      </c>
    </row>
    <row r="749" ht="15.75">
      <c r="C749" t="s">
        <v>438</v>
      </c>
    </row>
    <row r="750" ht="15.75">
      <c r="C750" t="s">
        <v>439</v>
      </c>
    </row>
    <row r="752" spans="1:2" ht="15.75">
      <c r="A752" s="113" t="s">
        <v>440</v>
      </c>
      <c r="B752" t="s">
        <v>424</v>
      </c>
    </row>
    <row r="753" ht="15.75">
      <c r="C753" t="s">
        <v>425</v>
      </c>
    </row>
    <row r="755" ht="15.75">
      <c r="A755" s="113" t="s">
        <v>441</v>
      </c>
    </row>
    <row r="756" ht="15.75">
      <c r="B756" t="s">
        <v>425</v>
      </c>
    </row>
    <row r="758" spans="1:8" ht="19.5">
      <c r="A758" s="206" t="s">
        <v>294</v>
      </c>
      <c r="B758" s="183"/>
      <c r="C758" s="183"/>
      <c r="D758" s="183"/>
      <c r="E758" s="183"/>
      <c r="F758" s="183"/>
      <c r="G758" s="183"/>
      <c r="H758" s="183"/>
    </row>
    <row r="759" spans="1:8" ht="15.75">
      <c r="A759" s="183"/>
      <c r="B759" s="183"/>
      <c r="C759" s="183"/>
      <c r="D759" s="183"/>
      <c r="E759" s="183"/>
      <c r="F759" s="183"/>
      <c r="G759" s="183"/>
      <c r="H759" s="183"/>
    </row>
    <row r="760" spans="1:8" ht="19.5">
      <c r="A760" s="207" t="s">
        <v>444</v>
      </c>
      <c r="B760" s="183"/>
      <c r="C760" s="183"/>
      <c r="D760" s="183"/>
      <c r="E760" s="183"/>
      <c r="F760" s="183"/>
      <c r="G760" s="183"/>
      <c r="H760" s="183"/>
    </row>
    <row r="761" spans="1:8" ht="15.75">
      <c r="A761" s="183"/>
      <c r="B761" s="183"/>
      <c r="C761" s="183"/>
      <c r="D761" s="183"/>
      <c r="E761" s="183"/>
      <c r="F761" s="183"/>
      <c r="G761" s="183"/>
      <c r="H761" s="183"/>
    </row>
    <row r="762" spans="1:8" ht="15.75">
      <c r="A762" s="209" t="s">
        <v>349</v>
      </c>
      <c r="B762" s="209" t="s">
        <v>400</v>
      </c>
      <c r="C762" s="183"/>
      <c r="D762" s="183"/>
      <c r="E762" s="183"/>
      <c r="F762" s="183"/>
      <c r="G762" s="183"/>
      <c r="H762" s="183"/>
    </row>
    <row r="763" spans="1:8" ht="15.75">
      <c r="A763" s="183"/>
      <c r="B763" s="183"/>
      <c r="C763" s="183"/>
      <c r="D763" s="183"/>
      <c r="E763" s="183"/>
      <c r="F763" s="183"/>
      <c r="G763" s="183"/>
      <c r="H763" s="183"/>
    </row>
    <row r="764" spans="1:8" ht="15.75">
      <c r="A764" s="209" t="s">
        <v>164</v>
      </c>
      <c r="B764" s="209" t="s">
        <v>350</v>
      </c>
      <c r="C764" s="183"/>
      <c r="D764" s="183"/>
      <c r="E764" s="183"/>
      <c r="F764" s="183"/>
      <c r="G764" s="183"/>
      <c r="H764" s="183"/>
    </row>
    <row r="765" spans="1:8" ht="15.75">
      <c r="A765" s="183"/>
      <c r="B765" s="183"/>
      <c r="C765" s="183"/>
      <c r="D765" s="183"/>
      <c r="E765" s="183"/>
      <c r="F765" s="183"/>
      <c r="G765" s="183"/>
      <c r="H765" s="183"/>
    </row>
    <row r="766" spans="1:8" ht="15.75">
      <c r="A766" s="209" t="s">
        <v>354</v>
      </c>
      <c r="B766" s="183" t="s">
        <v>355</v>
      </c>
      <c r="C766" s="183"/>
      <c r="D766" s="183"/>
      <c r="E766" s="183"/>
      <c r="F766" s="183"/>
      <c r="G766" s="183"/>
      <c r="H766" s="183"/>
    </row>
    <row r="767" spans="1:8" ht="15.75">
      <c r="A767" s="183"/>
      <c r="B767" s="183" t="s">
        <v>361</v>
      </c>
      <c r="C767" s="183"/>
      <c r="D767" s="183"/>
      <c r="E767" s="183"/>
      <c r="F767" s="183"/>
      <c r="G767" s="183"/>
      <c r="H767" s="183"/>
    </row>
    <row r="768" spans="1:8" ht="15.75">
      <c r="A768" s="183"/>
      <c r="B768" s="183" t="s">
        <v>486</v>
      </c>
      <c r="C768" s="183"/>
      <c r="D768" s="183"/>
      <c r="E768" s="183"/>
      <c r="F768" s="183"/>
      <c r="G768" s="183"/>
      <c r="H768" s="183"/>
    </row>
    <row r="769" spans="1:8" ht="15.75">
      <c r="A769" s="183"/>
      <c r="B769" s="183" t="s">
        <v>485</v>
      </c>
      <c r="C769" s="183"/>
      <c r="D769" s="183"/>
      <c r="E769" s="183"/>
      <c r="F769" s="183"/>
      <c r="G769" s="183"/>
      <c r="H769" s="183"/>
    </row>
    <row r="770" spans="1:8" ht="15.75">
      <c r="A770" s="183"/>
      <c r="B770" s="183" t="s">
        <v>487</v>
      </c>
      <c r="C770" s="183"/>
      <c r="D770" s="183"/>
      <c r="E770" s="183"/>
      <c r="F770" s="183"/>
      <c r="G770" s="183"/>
      <c r="H770" s="183"/>
    </row>
    <row r="771" spans="1:8" ht="15.75">
      <c r="A771" s="183"/>
      <c r="B771" s="183" t="s">
        <v>488</v>
      </c>
      <c r="C771" s="183"/>
      <c r="D771" s="183"/>
      <c r="E771" s="183"/>
      <c r="F771" s="183"/>
      <c r="G771" s="183"/>
      <c r="H771" s="183"/>
    </row>
    <row r="772" spans="1:8" ht="15.75">
      <c r="A772" s="183"/>
      <c r="B772" s="183"/>
      <c r="C772" s="183"/>
      <c r="D772" s="183"/>
      <c r="E772" s="183"/>
      <c r="F772" s="183"/>
      <c r="G772" s="183"/>
      <c r="H772" s="183"/>
    </row>
    <row r="773" spans="1:8" ht="15.75">
      <c r="A773" s="183"/>
      <c r="B773" s="195" t="s">
        <v>389</v>
      </c>
      <c r="C773" s="183" t="s">
        <v>390</v>
      </c>
      <c r="D773" s="183"/>
      <c r="E773" s="183"/>
      <c r="F773" s="183"/>
      <c r="G773" s="196"/>
      <c r="H773" s="183"/>
    </row>
    <row r="774" spans="1:8" ht="15.75">
      <c r="A774" s="183"/>
      <c r="B774" s="183"/>
      <c r="C774" s="183" t="s">
        <v>391</v>
      </c>
      <c r="D774" s="183"/>
      <c r="E774" s="183"/>
      <c r="F774" s="183"/>
      <c r="G774" s="196"/>
      <c r="H774" s="183"/>
    </row>
    <row r="775" spans="1:8" ht="15.75">
      <c r="A775" s="183"/>
      <c r="B775" s="183"/>
      <c r="C775" s="183" t="s">
        <v>392</v>
      </c>
      <c r="D775" s="183"/>
      <c r="E775" s="183"/>
      <c r="F775" s="183"/>
      <c r="G775" s="196"/>
      <c r="H775" s="183"/>
    </row>
    <row r="776" spans="1:8" ht="15.75">
      <c r="A776" s="183"/>
      <c r="B776" s="183"/>
      <c r="C776" s="183" t="s">
        <v>484</v>
      </c>
      <c r="D776" s="183"/>
      <c r="E776" s="183"/>
      <c r="F776" s="183"/>
      <c r="G776" s="275">
        <f>SUM(G773:G775)</f>
        <v>0</v>
      </c>
      <c r="H776" s="183"/>
    </row>
    <row r="777" spans="1:8" ht="15.75">
      <c r="A777" s="183"/>
      <c r="B777" s="209" t="s">
        <v>477</v>
      </c>
      <c r="C777" s="183"/>
      <c r="D777" s="183"/>
      <c r="E777" s="183"/>
      <c r="F777" s="183"/>
      <c r="G777" s="183"/>
      <c r="H777" s="183"/>
    </row>
    <row r="778" spans="1:8" ht="15.75">
      <c r="A778" s="183"/>
      <c r="B778" s="183"/>
      <c r="C778" s="183"/>
      <c r="D778" s="183"/>
      <c r="E778" s="183"/>
      <c r="F778" s="183"/>
      <c r="G778" s="183"/>
      <c r="H778" s="183"/>
    </row>
    <row r="779" spans="1:8" ht="15.75">
      <c r="A779" s="183"/>
      <c r="B779" s="195" t="s">
        <v>389</v>
      </c>
      <c r="C779" s="183" t="s">
        <v>478</v>
      </c>
      <c r="D779" s="183"/>
      <c r="E779" s="183"/>
      <c r="F779" s="183"/>
      <c r="G779" s="273"/>
      <c r="H779" s="183"/>
    </row>
    <row r="780" spans="1:8" ht="15.75">
      <c r="A780" s="183"/>
      <c r="B780" s="195"/>
      <c r="C780" s="183" t="s">
        <v>479</v>
      </c>
      <c r="D780" s="183"/>
      <c r="E780" s="183"/>
      <c r="F780" s="183"/>
      <c r="G780" s="273"/>
      <c r="H780" s="183"/>
    </row>
    <row r="781" spans="1:8" ht="15.75">
      <c r="A781" s="183"/>
      <c r="B781" s="195"/>
      <c r="C781" s="183" t="s">
        <v>480</v>
      </c>
      <c r="D781" s="183"/>
      <c r="E781" s="183"/>
      <c r="F781" s="183"/>
      <c r="G781" s="273"/>
      <c r="H781" s="183"/>
    </row>
    <row r="782" spans="1:8" ht="15.75">
      <c r="A782" s="183"/>
      <c r="B782" s="195"/>
      <c r="C782" s="183" t="s">
        <v>481</v>
      </c>
      <c r="D782" s="183"/>
      <c r="E782" s="183"/>
      <c r="F782" s="183"/>
      <c r="G782" s="273"/>
      <c r="H782" s="183"/>
    </row>
    <row r="783" spans="1:8" ht="15.75">
      <c r="A783" s="183"/>
      <c r="B783" s="195"/>
      <c r="C783" s="183" t="s">
        <v>482</v>
      </c>
      <c r="D783" s="183"/>
      <c r="E783" s="183"/>
      <c r="F783" s="183"/>
      <c r="G783" s="273"/>
      <c r="H783" s="183"/>
    </row>
    <row r="784" spans="1:8" ht="15.75">
      <c r="A784" s="183"/>
      <c r="B784" s="183"/>
      <c r="C784" s="183" t="s">
        <v>483</v>
      </c>
      <c r="D784" s="183"/>
      <c r="E784" s="183"/>
      <c r="F784" s="183"/>
      <c r="G784" s="276">
        <f>SUM(G779:G783)</f>
        <v>0</v>
      </c>
      <c r="H784" s="183"/>
    </row>
    <row r="785" spans="1:8" ht="15.75">
      <c r="A785" s="183"/>
      <c r="B785" s="183"/>
      <c r="C785" s="183"/>
      <c r="D785" s="183"/>
      <c r="E785" s="183"/>
      <c r="F785" s="183"/>
      <c r="G785" s="183"/>
      <c r="H785" s="183"/>
    </row>
    <row r="786" spans="1:8" ht="15.75">
      <c r="A786" s="209" t="s">
        <v>393</v>
      </c>
      <c r="B786" s="183" t="s">
        <v>394</v>
      </c>
      <c r="C786" s="183"/>
      <c r="D786" s="183"/>
      <c r="E786" s="183"/>
      <c r="F786" s="183"/>
      <c r="G786" s="183"/>
      <c r="H786" s="183"/>
    </row>
    <row r="787" spans="1:8" ht="15.75">
      <c r="A787" s="183"/>
      <c r="B787" s="183"/>
      <c r="C787" s="183"/>
      <c r="D787" s="183"/>
      <c r="E787" s="183"/>
      <c r="F787" s="183"/>
      <c r="G787" s="183"/>
      <c r="H787" s="183"/>
    </row>
    <row r="788" spans="1:8" ht="15.75">
      <c r="A788" s="183"/>
      <c r="B788" s="241" t="s">
        <v>389</v>
      </c>
      <c r="C788" s="278" t="s">
        <v>396</v>
      </c>
      <c r="D788" s="277"/>
      <c r="E788" s="277"/>
      <c r="F788" s="277"/>
      <c r="G788" s="200"/>
      <c r="H788" s="183"/>
    </row>
    <row r="789" spans="1:8" ht="15.75">
      <c r="A789" s="183"/>
      <c r="B789" s="277"/>
      <c r="C789" s="278" t="s">
        <v>397</v>
      </c>
      <c r="D789" s="277"/>
      <c r="E789" s="277"/>
      <c r="F789" s="277"/>
      <c r="G789" s="183"/>
      <c r="H789" s="183"/>
    </row>
    <row r="790" spans="1:8" ht="15.75">
      <c r="A790" s="183"/>
      <c r="B790" s="183"/>
      <c r="C790" s="278" t="s">
        <v>72</v>
      </c>
      <c r="D790" s="183"/>
      <c r="E790" s="183"/>
      <c r="F790" s="183"/>
      <c r="G790" s="183"/>
      <c r="H790" s="183"/>
    </row>
    <row r="791" spans="1:8" ht="15.75">
      <c r="A791" s="209" t="s">
        <v>398</v>
      </c>
      <c r="B791" s="183" t="s">
        <v>399</v>
      </c>
      <c r="C791" s="183"/>
      <c r="D791" s="183"/>
      <c r="E791" s="183"/>
      <c r="F791" s="183"/>
      <c r="G791" s="183"/>
      <c r="H791" s="183"/>
    </row>
    <row r="792" spans="1:8" ht="15.75">
      <c r="A792" s="183"/>
      <c r="B792" s="183"/>
      <c r="C792" s="183"/>
      <c r="D792" s="183"/>
      <c r="E792" s="183"/>
      <c r="F792" s="183"/>
      <c r="G792" s="183"/>
      <c r="H792" s="183"/>
    </row>
    <row r="793" spans="1:8" ht="15.75">
      <c r="A793" s="209" t="s">
        <v>401</v>
      </c>
      <c r="B793" s="183"/>
      <c r="C793" s="183"/>
      <c r="D793" s="183"/>
      <c r="E793" s="183"/>
      <c r="F793" s="183"/>
      <c r="G793" s="183"/>
      <c r="H793" s="183"/>
    </row>
    <row r="794" spans="1:8" ht="15.75">
      <c r="A794" s="183"/>
      <c r="B794" s="183"/>
      <c r="C794" s="183"/>
      <c r="D794" s="183"/>
      <c r="E794" s="183"/>
      <c r="F794" s="183"/>
      <c r="G794" s="183"/>
      <c r="H794" s="183"/>
    </row>
    <row r="795" spans="1:8" ht="15.75">
      <c r="A795" s="209" t="s">
        <v>426</v>
      </c>
      <c r="B795" s="183"/>
      <c r="C795" s="183"/>
      <c r="D795" s="183"/>
      <c r="E795" s="183"/>
      <c r="F795" s="183"/>
      <c r="G795" s="183"/>
      <c r="H795" s="183"/>
    </row>
    <row r="796" spans="1:8" ht="15.75">
      <c r="A796" s="209" t="s">
        <v>354</v>
      </c>
      <c r="B796" s="183" t="s">
        <v>87</v>
      </c>
      <c r="C796" s="183"/>
      <c r="D796" s="183"/>
      <c r="E796" s="183"/>
      <c r="F796" s="183"/>
      <c r="G796" s="183"/>
      <c r="H796" s="183"/>
    </row>
    <row r="797" spans="1:8" ht="15.75">
      <c r="A797" s="183"/>
      <c r="B797" s="183"/>
      <c r="C797" s="183"/>
      <c r="D797" s="183"/>
      <c r="E797" s="183"/>
      <c r="F797" s="183"/>
      <c r="G797" s="183"/>
      <c r="H797" s="183"/>
    </row>
    <row r="798" spans="1:8" ht="15.75">
      <c r="A798" s="183"/>
      <c r="B798" s="183" t="s">
        <v>445</v>
      </c>
      <c r="C798" s="183"/>
      <c r="D798" s="183"/>
      <c r="E798" s="183"/>
      <c r="F798" s="183"/>
      <c r="G798" s="210"/>
      <c r="H798" s="183"/>
    </row>
    <row r="799" spans="1:8" ht="15.75">
      <c r="A799" s="183"/>
      <c r="B799" s="183" t="s">
        <v>446</v>
      </c>
      <c r="C799" s="183"/>
      <c r="D799" s="183"/>
      <c r="E799" s="183"/>
      <c r="F799" s="183"/>
      <c r="G799" s="183"/>
      <c r="H799" s="183"/>
    </row>
    <row r="800" spans="1:8" ht="15.75">
      <c r="A800" s="183"/>
      <c r="B800" s="183"/>
      <c r="C800" s="183"/>
      <c r="D800" s="183"/>
      <c r="E800" s="183"/>
      <c r="F800" s="183"/>
      <c r="G800" s="183"/>
      <c r="H800" s="183"/>
    </row>
    <row r="801" spans="1:8" ht="15.75">
      <c r="A801" s="209" t="s">
        <v>393</v>
      </c>
      <c r="B801" s="183" t="s">
        <v>415</v>
      </c>
      <c r="C801" s="183"/>
      <c r="D801" s="183"/>
      <c r="E801" s="183"/>
      <c r="F801" s="183"/>
      <c r="G801" s="183"/>
      <c r="H801" s="183"/>
    </row>
    <row r="802" spans="1:8" ht="15.75">
      <c r="A802" s="183"/>
      <c r="B802" s="183" t="s">
        <v>416</v>
      </c>
      <c r="C802" s="183"/>
      <c r="D802" s="183"/>
      <c r="E802" s="183"/>
      <c r="F802" s="183"/>
      <c r="G802" s="183"/>
      <c r="H802" s="183"/>
    </row>
    <row r="803" spans="1:8" ht="15.75">
      <c r="A803" s="183"/>
      <c r="B803" s="183"/>
      <c r="C803" s="183"/>
      <c r="D803" s="183"/>
      <c r="E803" s="183"/>
      <c r="F803" s="183"/>
      <c r="G803" s="183"/>
      <c r="H803" s="183"/>
    </row>
    <row r="804" spans="1:8" ht="15.75">
      <c r="A804" s="183"/>
      <c r="B804" s="195" t="s">
        <v>176</v>
      </c>
      <c r="C804" s="183" t="s">
        <v>417</v>
      </c>
      <c r="D804" s="183"/>
      <c r="E804" s="183"/>
      <c r="F804" s="183"/>
      <c r="G804" s="196"/>
      <c r="H804" s="183"/>
    </row>
    <row r="805" spans="1:8" ht="15.75">
      <c r="A805" s="183"/>
      <c r="B805" s="183"/>
      <c r="C805" s="183" t="s">
        <v>447</v>
      </c>
      <c r="D805" s="183"/>
      <c r="E805" s="183"/>
      <c r="F805" s="183"/>
      <c r="G805" s="183"/>
      <c r="H805" s="183"/>
    </row>
    <row r="806" spans="1:8" ht="15.75">
      <c r="A806" s="183"/>
      <c r="B806" s="183"/>
      <c r="C806" s="183" t="s">
        <v>448</v>
      </c>
      <c r="D806" s="183"/>
      <c r="E806" s="183"/>
      <c r="F806" s="183"/>
      <c r="G806" s="183"/>
      <c r="H806" s="183"/>
    </row>
    <row r="807" spans="1:8" ht="15.75">
      <c r="A807" s="183"/>
      <c r="B807" s="183"/>
      <c r="C807" s="183" t="s">
        <v>72</v>
      </c>
      <c r="D807" s="183"/>
      <c r="E807" s="183"/>
      <c r="F807" s="183"/>
      <c r="G807" s="183"/>
      <c r="H807" s="183"/>
    </row>
    <row r="808" spans="1:8" ht="15.75">
      <c r="A808" s="183"/>
      <c r="B808" s="183"/>
      <c r="C808" s="183" t="s">
        <v>422</v>
      </c>
      <c r="D808" s="183"/>
      <c r="E808" s="183"/>
      <c r="F808" s="183"/>
      <c r="G808" s="183"/>
      <c r="H808" s="183"/>
    </row>
    <row r="809" spans="1:8" ht="15.75">
      <c r="A809" s="183"/>
      <c r="B809" s="183"/>
      <c r="C809" s="183" t="s">
        <v>449</v>
      </c>
      <c r="D809" s="183"/>
      <c r="E809" s="183"/>
      <c r="F809" s="183"/>
      <c r="G809" s="183"/>
      <c r="H809" s="183"/>
    </row>
    <row r="810" spans="1:8" ht="15.75">
      <c r="A810" s="183"/>
      <c r="B810" s="183"/>
      <c r="C810" s="183"/>
      <c r="D810" s="183"/>
      <c r="E810" s="183"/>
      <c r="F810" s="183"/>
      <c r="G810" s="183"/>
      <c r="H810" s="183"/>
    </row>
    <row r="811" spans="1:8" ht="15.75">
      <c r="A811" s="209" t="s">
        <v>398</v>
      </c>
      <c r="B811" s="183" t="s">
        <v>424</v>
      </c>
      <c r="C811" s="183"/>
      <c r="D811" s="183"/>
      <c r="E811" s="183"/>
      <c r="F811" s="183"/>
      <c r="G811" s="183"/>
      <c r="H811" s="183"/>
    </row>
    <row r="812" spans="1:8" ht="15.75">
      <c r="A812" s="183"/>
      <c r="B812" s="183"/>
      <c r="C812" s="183" t="s">
        <v>425</v>
      </c>
      <c r="D812" s="183"/>
      <c r="E812" s="183"/>
      <c r="F812" s="183"/>
      <c r="G812" s="183"/>
      <c r="H812" s="183"/>
    </row>
    <row r="813" spans="1:8" ht="15.75">
      <c r="A813" s="183"/>
      <c r="B813" s="183"/>
      <c r="C813" s="183"/>
      <c r="D813" s="183"/>
      <c r="E813" s="183"/>
      <c r="F813" s="183"/>
      <c r="G813" s="183"/>
      <c r="H813" s="183"/>
    </row>
    <row r="814" spans="1:8" ht="15.75">
      <c r="A814" s="209" t="s">
        <v>427</v>
      </c>
      <c r="B814" s="183"/>
      <c r="C814" s="183"/>
      <c r="D814" s="183"/>
      <c r="E814" s="183"/>
      <c r="F814" s="183"/>
      <c r="G814" s="183"/>
      <c r="H814" s="183"/>
    </row>
    <row r="815" spans="1:8" ht="15.75">
      <c r="A815" s="209" t="s">
        <v>429</v>
      </c>
      <c r="B815" s="183" t="s">
        <v>87</v>
      </c>
      <c r="C815" s="183"/>
      <c r="D815" s="183"/>
      <c r="E815" s="183"/>
      <c r="F815" s="183"/>
      <c r="G815" s="210"/>
      <c r="H815" s="183"/>
    </row>
    <row r="816" spans="1:8" ht="15.75">
      <c r="A816" s="183"/>
      <c r="B816" s="183" t="s">
        <v>445</v>
      </c>
      <c r="C816" s="183"/>
      <c r="D816" s="183"/>
      <c r="E816" s="183"/>
      <c r="F816" s="183"/>
      <c r="G816" s="183"/>
      <c r="H816" s="183"/>
    </row>
    <row r="817" spans="1:8" ht="15.75">
      <c r="A817" s="183"/>
      <c r="B817" s="183" t="s">
        <v>446</v>
      </c>
      <c r="C817" s="183"/>
      <c r="D817" s="183"/>
      <c r="E817" s="183"/>
      <c r="F817" s="183"/>
      <c r="G817" s="183"/>
      <c r="H817" s="183"/>
    </row>
    <row r="818" spans="1:8" ht="15.75">
      <c r="A818" s="183"/>
      <c r="B818" s="183"/>
      <c r="C818" s="183"/>
      <c r="D818" s="183"/>
      <c r="E818" s="183"/>
      <c r="F818" s="183"/>
      <c r="G818" s="183"/>
      <c r="H818" s="183"/>
    </row>
    <row r="819" spans="1:8" ht="15.75">
      <c r="A819" s="209" t="s">
        <v>430</v>
      </c>
      <c r="B819" s="183" t="s">
        <v>415</v>
      </c>
      <c r="C819" s="183"/>
      <c r="D819" s="183"/>
      <c r="E819" s="183"/>
      <c r="F819" s="183"/>
      <c r="G819" s="183"/>
      <c r="H819" s="183"/>
    </row>
    <row r="820" spans="1:8" ht="15.75">
      <c r="A820" s="183"/>
      <c r="B820" s="183" t="s">
        <v>416</v>
      </c>
      <c r="C820" s="183"/>
      <c r="D820" s="183"/>
      <c r="E820" s="183"/>
      <c r="F820" s="183"/>
      <c r="G820" s="183"/>
      <c r="H820" s="183"/>
    </row>
    <row r="821" spans="1:8" ht="15.75">
      <c r="A821" s="183"/>
      <c r="B821" s="183"/>
      <c r="C821" s="183"/>
      <c r="D821" s="183"/>
      <c r="E821" s="183"/>
      <c r="F821" s="183"/>
      <c r="G821" s="183"/>
      <c r="H821" s="183"/>
    </row>
    <row r="822" spans="1:8" ht="15.75">
      <c r="A822" s="183"/>
      <c r="B822" s="195" t="s">
        <v>176</v>
      </c>
      <c r="C822" s="183" t="s">
        <v>417</v>
      </c>
      <c r="D822" s="183"/>
      <c r="E822" s="183"/>
      <c r="F822" s="183"/>
      <c r="G822" s="196"/>
      <c r="H822" s="183"/>
    </row>
    <row r="823" spans="1:8" ht="15.75">
      <c r="A823" s="183"/>
      <c r="B823" s="183"/>
      <c r="C823" s="183" t="s">
        <v>418</v>
      </c>
      <c r="D823" s="183"/>
      <c r="E823" s="183"/>
      <c r="F823" s="183"/>
      <c r="G823" s="183"/>
      <c r="H823" s="183"/>
    </row>
    <row r="824" spans="1:8" ht="15.75">
      <c r="A824" s="183"/>
      <c r="B824" s="183"/>
      <c r="C824" s="183" t="s">
        <v>431</v>
      </c>
      <c r="D824" s="183"/>
      <c r="E824" s="183"/>
      <c r="F824" s="183"/>
      <c r="G824" s="183"/>
      <c r="H824" s="183"/>
    </row>
    <row r="825" spans="1:8" ht="15.75">
      <c r="A825" s="183"/>
      <c r="B825" s="183"/>
      <c r="C825" s="183" t="s">
        <v>72</v>
      </c>
      <c r="D825" s="183"/>
      <c r="E825" s="183"/>
      <c r="F825" s="183"/>
      <c r="G825" s="183"/>
      <c r="H825" s="183"/>
    </row>
    <row r="826" spans="1:8" ht="15.75">
      <c r="A826" s="183"/>
      <c r="B826" s="183"/>
      <c r="C826" s="183" t="s">
        <v>437</v>
      </c>
      <c r="D826" s="183"/>
      <c r="E826" s="183"/>
      <c r="F826" s="183"/>
      <c r="G826" s="183"/>
      <c r="H826" s="183"/>
    </row>
    <row r="827" spans="1:8" ht="15.75">
      <c r="A827" s="183"/>
      <c r="B827" s="183"/>
      <c r="C827" s="183" t="s">
        <v>432</v>
      </c>
      <c r="D827" s="183"/>
      <c r="E827" s="183"/>
      <c r="F827" s="183"/>
      <c r="G827" s="183"/>
      <c r="H827" s="183"/>
    </row>
    <row r="828" spans="1:8" ht="15.75">
      <c r="A828" s="183"/>
      <c r="B828" s="183"/>
      <c r="C828" s="183" t="s">
        <v>433</v>
      </c>
      <c r="D828" s="183"/>
      <c r="E828" s="183"/>
      <c r="F828" s="183"/>
      <c r="G828" s="183"/>
      <c r="H828" s="183"/>
    </row>
    <row r="829" spans="1:8" ht="15.75">
      <c r="A829" s="183"/>
      <c r="B829" s="183"/>
      <c r="C829" s="183" t="s">
        <v>434</v>
      </c>
      <c r="D829" s="183"/>
      <c r="E829" s="183"/>
      <c r="F829" s="183"/>
      <c r="G829" s="183"/>
      <c r="H829" s="183"/>
    </row>
    <row r="830" spans="1:8" ht="15.75">
      <c r="A830" s="183"/>
      <c r="B830" s="183"/>
      <c r="C830" s="183" t="s">
        <v>435</v>
      </c>
      <c r="D830" s="183"/>
      <c r="E830" s="183"/>
      <c r="F830" s="183"/>
      <c r="G830" s="183"/>
      <c r="H830" s="183"/>
    </row>
    <row r="831" spans="1:8" ht="15.75">
      <c r="A831" s="183"/>
      <c r="B831" s="183"/>
      <c r="C831" s="183" t="s">
        <v>436</v>
      </c>
      <c r="D831" s="183"/>
      <c r="E831" s="183"/>
      <c r="F831" s="183"/>
      <c r="G831" s="183"/>
      <c r="H831" s="183"/>
    </row>
    <row r="832" spans="1:8" ht="15.75">
      <c r="A832" s="183"/>
      <c r="B832" s="183"/>
      <c r="C832" s="183"/>
      <c r="D832" s="183"/>
      <c r="E832" s="183"/>
      <c r="F832" s="183"/>
      <c r="G832" s="183"/>
      <c r="H832" s="183"/>
    </row>
    <row r="833" spans="1:8" ht="15.75">
      <c r="A833" s="209" t="s">
        <v>440</v>
      </c>
      <c r="B833" s="183" t="s">
        <v>424</v>
      </c>
      <c r="C833" s="183"/>
      <c r="D833" s="183"/>
      <c r="E833" s="183"/>
      <c r="F833" s="183"/>
      <c r="G833" s="183"/>
      <c r="H833" s="183"/>
    </row>
    <row r="834" spans="1:8" ht="15.75">
      <c r="A834" s="183"/>
      <c r="B834" s="183"/>
      <c r="C834" s="183" t="s">
        <v>425</v>
      </c>
      <c r="D834" s="183"/>
      <c r="E834" s="183"/>
      <c r="F834" s="183"/>
      <c r="G834" s="183"/>
      <c r="H834" s="183"/>
    </row>
    <row r="835" spans="1:8" ht="15.75">
      <c r="A835" s="183"/>
      <c r="B835" s="183"/>
      <c r="C835" s="183"/>
      <c r="D835" s="183"/>
      <c r="E835" s="183"/>
      <c r="F835" s="183"/>
      <c r="G835" s="183"/>
      <c r="H835" s="183"/>
    </row>
    <row r="836" spans="1:8" ht="15.75">
      <c r="A836" s="209" t="s">
        <v>441</v>
      </c>
      <c r="B836" s="183"/>
      <c r="C836" s="183"/>
      <c r="D836" s="183"/>
      <c r="E836" s="183"/>
      <c r="F836" s="183"/>
      <c r="G836" s="183"/>
      <c r="H836" s="183"/>
    </row>
    <row r="837" spans="1:8" ht="15.75">
      <c r="A837" s="183"/>
      <c r="B837" s="183" t="s">
        <v>425</v>
      </c>
      <c r="C837" s="183"/>
      <c r="D837" s="183"/>
      <c r="E837" s="183"/>
      <c r="F837" s="183"/>
      <c r="G837" s="183"/>
      <c r="H837" s="183"/>
    </row>
    <row r="838" spans="1:8" ht="15.75">
      <c r="A838" s="183"/>
      <c r="B838" s="183"/>
      <c r="C838" s="183"/>
      <c r="D838" s="183"/>
      <c r="E838" s="183"/>
      <c r="F838" s="183"/>
      <c r="G838" s="183"/>
      <c r="H838" s="183"/>
    </row>
    <row r="839" spans="1:8" ht="15.75">
      <c r="A839" s="183"/>
      <c r="B839" s="183"/>
      <c r="C839" s="183"/>
      <c r="D839" s="183"/>
      <c r="E839" s="183"/>
      <c r="F839" s="183"/>
      <c r="G839" s="183"/>
      <c r="H839" s="183"/>
    </row>
    <row r="840" spans="1:8" ht="15.75">
      <c r="A840" s="227" t="s">
        <v>450</v>
      </c>
      <c r="B840" s="220"/>
      <c r="C840" s="220"/>
      <c r="D840" s="220"/>
      <c r="E840" s="220"/>
      <c r="F840" s="220"/>
      <c r="G840" s="220"/>
      <c r="H840" s="220"/>
    </row>
    <row r="841" spans="1:8" ht="15.75">
      <c r="A841" s="227"/>
      <c r="B841" s="220"/>
      <c r="C841" s="220"/>
      <c r="D841" s="220"/>
      <c r="E841" s="220"/>
      <c r="F841" s="220"/>
      <c r="G841" s="220"/>
      <c r="H841" s="220"/>
    </row>
    <row r="842" spans="1:8" ht="15.75">
      <c r="A842" s="227" t="s">
        <v>349</v>
      </c>
      <c r="B842" s="227" t="s">
        <v>400</v>
      </c>
      <c r="C842" s="220"/>
      <c r="D842" s="220"/>
      <c r="E842" s="220"/>
      <c r="F842" s="220"/>
      <c r="G842" s="220"/>
      <c r="H842" s="220"/>
    </row>
    <row r="843" spans="1:8" ht="15.75">
      <c r="A843" s="220"/>
      <c r="B843" s="220"/>
      <c r="C843" s="220"/>
      <c r="D843" s="220"/>
      <c r="E843" s="220"/>
      <c r="F843" s="220"/>
      <c r="G843" s="220"/>
      <c r="H843" s="220"/>
    </row>
    <row r="844" spans="1:8" ht="15.75">
      <c r="A844" s="227" t="s">
        <v>164</v>
      </c>
      <c r="B844" s="227" t="s">
        <v>350</v>
      </c>
      <c r="C844" s="220"/>
      <c r="D844" s="220"/>
      <c r="E844" s="220"/>
      <c r="F844" s="220"/>
      <c r="G844" s="220"/>
      <c r="H844" s="220"/>
    </row>
    <row r="845" spans="1:8" ht="15.75">
      <c r="A845" s="220"/>
      <c r="B845" s="220"/>
      <c r="C845" s="220"/>
      <c r="D845" s="220"/>
      <c r="E845" s="220"/>
      <c r="F845" s="220"/>
      <c r="G845" s="220"/>
      <c r="H845" s="220"/>
    </row>
    <row r="846" spans="1:8" ht="15.75">
      <c r="A846" s="227" t="s">
        <v>354</v>
      </c>
      <c r="B846" s="220" t="s">
        <v>355</v>
      </c>
      <c r="C846" s="220"/>
      <c r="D846" s="220"/>
      <c r="E846" s="220"/>
      <c r="F846" s="220"/>
      <c r="G846" s="220"/>
      <c r="H846" s="220"/>
    </row>
    <row r="847" spans="1:8" ht="15.75">
      <c r="A847" s="220"/>
      <c r="B847" s="220" t="s">
        <v>361</v>
      </c>
      <c r="C847" s="220"/>
      <c r="D847" s="220"/>
      <c r="E847" s="220"/>
      <c r="F847" s="220"/>
      <c r="G847" s="220"/>
      <c r="H847" s="220"/>
    </row>
    <row r="848" spans="1:8" ht="15.75">
      <c r="A848" s="220"/>
      <c r="B848" s="220" t="s">
        <v>486</v>
      </c>
      <c r="C848" s="220"/>
      <c r="D848" s="220"/>
      <c r="E848" s="220"/>
      <c r="F848" s="220"/>
      <c r="G848" s="220"/>
      <c r="H848" s="220"/>
    </row>
    <row r="849" spans="1:8" ht="15.75">
      <c r="A849" s="220"/>
      <c r="B849" s="220" t="s">
        <v>485</v>
      </c>
      <c r="C849" s="220"/>
      <c r="D849" s="220"/>
      <c r="E849" s="220"/>
      <c r="F849" s="220"/>
      <c r="G849" s="220"/>
      <c r="H849" s="220"/>
    </row>
    <row r="850" spans="1:8" ht="15.75">
      <c r="A850" s="220"/>
      <c r="B850" s="220" t="s">
        <v>487</v>
      </c>
      <c r="C850" s="220"/>
      <c r="D850" s="220"/>
      <c r="E850" s="220"/>
      <c r="F850" s="220"/>
      <c r="G850" s="220"/>
      <c r="H850" s="220"/>
    </row>
    <row r="851" spans="1:8" ht="15.75">
      <c r="A851" s="220"/>
      <c r="B851" s="220" t="s">
        <v>488</v>
      </c>
      <c r="C851" s="220"/>
      <c r="D851" s="220"/>
      <c r="E851" s="220"/>
      <c r="F851" s="220"/>
      <c r="G851" s="220"/>
      <c r="H851" s="220"/>
    </row>
    <row r="852" spans="1:8" ht="15.75">
      <c r="A852" s="220"/>
      <c r="B852" s="220"/>
      <c r="C852" s="220"/>
      <c r="D852" s="220"/>
      <c r="E852" s="220"/>
      <c r="F852" s="220"/>
      <c r="G852" s="220"/>
      <c r="H852" s="220"/>
    </row>
    <row r="853" spans="1:8" ht="15.75">
      <c r="A853" s="220"/>
      <c r="B853" s="195" t="s">
        <v>389</v>
      </c>
      <c r="C853" s="220" t="s">
        <v>390</v>
      </c>
      <c r="D853" s="220"/>
      <c r="E853" s="220"/>
      <c r="F853" s="220"/>
      <c r="G853" s="196"/>
      <c r="H853" s="220"/>
    </row>
    <row r="854" spans="1:8" ht="15.75">
      <c r="A854" s="220"/>
      <c r="B854" s="220"/>
      <c r="C854" s="220" t="s">
        <v>391</v>
      </c>
      <c r="D854" s="220"/>
      <c r="E854" s="220"/>
      <c r="F854" s="220"/>
      <c r="G854" s="196"/>
      <c r="H854" s="220"/>
    </row>
    <row r="855" spans="1:8" ht="15.75">
      <c r="A855" s="220"/>
      <c r="B855" s="220"/>
      <c r="C855" s="220" t="s">
        <v>392</v>
      </c>
      <c r="D855" s="220"/>
      <c r="E855" s="220"/>
      <c r="F855" s="220"/>
      <c r="G855" s="196"/>
      <c r="H855" s="220"/>
    </row>
    <row r="856" spans="1:8" ht="15.75">
      <c r="A856" s="220"/>
      <c r="B856" s="220"/>
      <c r="C856" s="220" t="s">
        <v>484</v>
      </c>
      <c r="D856" s="220"/>
      <c r="E856" s="220"/>
      <c r="F856" s="220"/>
      <c r="G856" s="279">
        <f>SUM(G853:G855)</f>
        <v>0</v>
      </c>
      <c r="H856" s="220"/>
    </row>
    <row r="857" spans="1:8" ht="15.75">
      <c r="A857" s="220"/>
      <c r="B857" s="227" t="s">
        <v>477</v>
      </c>
      <c r="C857" s="220"/>
      <c r="D857" s="220"/>
      <c r="E857" s="220"/>
      <c r="F857" s="220"/>
      <c r="G857" s="220"/>
      <c r="H857" s="220"/>
    </row>
    <row r="858" spans="1:8" ht="15.75">
      <c r="A858" s="220"/>
      <c r="B858" s="220"/>
      <c r="C858" s="220"/>
      <c r="D858" s="220"/>
      <c r="E858" s="220"/>
      <c r="F858" s="220"/>
      <c r="G858" s="220"/>
      <c r="H858" s="220"/>
    </row>
    <row r="859" spans="1:8" ht="15.75">
      <c r="A859" s="220"/>
      <c r="B859" s="195" t="s">
        <v>389</v>
      </c>
      <c r="C859" s="220" t="s">
        <v>478</v>
      </c>
      <c r="D859" s="220"/>
      <c r="E859" s="220"/>
      <c r="F859" s="220"/>
      <c r="G859" s="273"/>
      <c r="H859" s="220"/>
    </row>
    <row r="860" spans="1:8" ht="15.75">
      <c r="A860" s="220"/>
      <c r="B860" s="195"/>
      <c r="C860" s="220" t="s">
        <v>479</v>
      </c>
      <c r="D860" s="220"/>
      <c r="E860" s="220"/>
      <c r="F860" s="220"/>
      <c r="G860" s="273"/>
      <c r="H860" s="220"/>
    </row>
    <row r="861" spans="1:8" ht="15.75">
      <c r="A861" s="220"/>
      <c r="B861" s="195"/>
      <c r="C861" s="220" t="s">
        <v>480</v>
      </c>
      <c r="D861" s="220"/>
      <c r="E861" s="220"/>
      <c r="F861" s="220"/>
      <c r="G861" s="273"/>
      <c r="H861" s="220"/>
    </row>
    <row r="862" spans="1:8" ht="15.75">
      <c r="A862" s="220"/>
      <c r="B862" s="195"/>
      <c r="C862" s="220" t="s">
        <v>481</v>
      </c>
      <c r="D862" s="220"/>
      <c r="E862" s="220"/>
      <c r="F862" s="220"/>
      <c r="G862" s="273"/>
      <c r="H862" s="220"/>
    </row>
    <row r="863" spans="1:8" ht="15.75">
      <c r="A863" s="220"/>
      <c r="B863" s="195"/>
      <c r="C863" s="220" t="s">
        <v>482</v>
      </c>
      <c r="D863" s="220"/>
      <c r="E863" s="220"/>
      <c r="F863" s="220"/>
      <c r="G863" s="273"/>
      <c r="H863" s="220"/>
    </row>
    <row r="864" spans="1:8" ht="15.75">
      <c r="A864" s="220"/>
      <c r="B864" s="220"/>
      <c r="C864" s="220" t="s">
        <v>483</v>
      </c>
      <c r="D864" s="220"/>
      <c r="E864" s="220"/>
      <c r="F864" s="220"/>
      <c r="G864" s="282">
        <f>SUM(G859:G863)</f>
        <v>0</v>
      </c>
      <c r="H864" s="220"/>
    </row>
    <row r="865" spans="1:8" ht="15.75">
      <c r="A865" s="220"/>
      <c r="B865" s="220"/>
      <c r="C865" s="220"/>
      <c r="D865" s="220"/>
      <c r="E865" s="220"/>
      <c r="F865" s="220"/>
      <c r="G865" s="220"/>
      <c r="H865" s="220"/>
    </row>
    <row r="866" spans="1:8" ht="15.75">
      <c r="A866" s="227" t="s">
        <v>393</v>
      </c>
      <c r="B866" s="220" t="s">
        <v>394</v>
      </c>
      <c r="C866" s="220"/>
      <c r="D866" s="220"/>
      <c r="E866" s="220"/>
      <c r="F866" s="220"/>
      <c r="G866" s="220"/>
      <c r="H866" s="220"/>
    </row>
    <row r="867" spans="1:8" ht="15.75">
      <c r="A867" s="220"/>
      <c r="B867" s="220"/>
      <c r="C867" s="220"/>
      <c r="D867" s="220"/>
      <c r="E867" s="220"/>
      <c r="F867" s="220"/>
      <c r="G867" s="220"/>
      <c r="H867" s="220"/>
    </row>
    <row r="868" spans="1:8" ht="15.75">
      <c r="A868" s="220"/>
      <c r="B868" s="241" t="s">
        <v>389</v>
      </c>
      <c r="C868" s="281" t="s">
        <v>396</v>
      </c>
      <c r="D868" s="280"/>
      <c r="E868" s="280"/>
      <c r="F868" s="280"/>
      <c r="G868" s="200"/>
      <c r="H868" s="220"/>
    </row>
    <row r="869" spans="1:8" ht="15.75">
      <c r="A869" s="220"/>
      <c r="B869" s="280"/>
      <c r="C869" s="281" t="s">
        <v>397</v>
      </c>
      <c r="D869" s="280"/>
      <c r="E869" s="280"/>
      <c r="F869" s="280"/>
      <c r="G869" s="220"/>
      <c r="H869" s="220"/>
    </row>
    <row r="870" spans="1:8" ht="15.75">
      <c r="A870" s="220"/>
      <c r="B870" s="220"/>
      <c r="C870" s="281" t="s">
        <v>72</v>
      </c>
      <c r="D870" s="220"/>
      <c r="E870" s="220"/>
      <c r="F870" s="220"/>
      <c r="G870" s="220"/>
      <c r="H870" s="220"/>
    </row>
    <row r="871" spans="1:8" ht="15.75">
      <c r="A871" s="227" t="s">
        <v>398</v>
      </c>
      <c r="B871" s="220" t="s">
        <v>399</v>
      </c>
      <c r="C871" s="220"/>
      <c r="D871" s="220"/>
      <c r="E871" s="220"/>
      <c r="F871" s="220"/>
      <c r="G871" s="220"/>
      <c r="H871" s="220"/>
    </row>
    <row r="872" spans="1:8" ht="15.75">
      <c r="A872" s="220"/>
      <c r="B872" s="220"/>
      <c r="C872" s="220"/>
      <c r="D872" s="220"/>
      <c r="E872" s="220"/>
      <c r="F872" s="220"/>
      <c r="G872" s="220"/>
      <c r="H872" s="220"/>
    </row>
    <row r="873" spans="1:8" ht="15.75">
      <c r="A873" s="227" t="s">
        <v>401</v>
      </c>
      <c r="B873" s="220"/>
      <c r="C873" s="220"/>
      <c r="D873" s="220"/>
      <c r="E873" s="220"/>
      <c r="F873" s="220"/>
      <c r="G873" s="220"/>
      <c r="H873" s="220"/>
    </row>
    <row r="874" spans="1:8" ht="15.75">
      <c r="A874" s="227"/>
      <c r="B874" s="220"/>
      <c r="C874" s="220"/>
      <c r="D874" s="220"/>
      <c r="E874" s="220"/>
      <c r="F874" s="220"/>
      <c r="G874" s="220"/>
      <c r="H874" s="220"/>
    </row>
    <row r="875" spans="1:8" ht="15.75">
      <c r="A875" s="227" t="s">
        <v>426</v>
      </c>
      <c r="B875" s="220"/>
      <c r="C875" s="220"/>
      <c r="D875" s="220"/>
      <c r="E875" s="220"/>
      <c r="F875" s="220"/>
      <c r="G875" s="220"/>
      <c r="H875" s="220"/>
    </row>
    <row r="876" spans="1:8" ht="15.75">
      <c r="A876" s="227" t="s">
        <v>354</v>
      </c>
      <c r="B876" s="220" t="s">
        <v>87</v>
      </c>
      <c r="C876" s="220"/>
      <c r="D876" s="220"/>
      <c r="E876" s="220"/>
      <c r="F876" s="220"/>
      <c r="G876" s="220"/>
      <c r="H876" s="220"/>
    </row>
    <row r="877" spans="1:8" ht="15.75">
      <c r="A877" s="220"/>
      <c r="B877" s="220"/>
      <c r="C877" s="220"/>
      <c r="D877" s="220"/>
      <c r="E877" s="220"/>
      <c r="F877" s="220"/>
      <c r="G877" s="220"/>
      <c r="H877" s="220"/>
    </row>
    <row r="878" spans="1:8" ht="15.75">
      <c r="A878" s="220"/>
      <c r="B878" s="220" t="s">
        <v>445</v>
      </c>
      <c r="C878" s="220"/>
      <c r="D878" s="220"/>
      <c r="E878" s="220"/>
      <c r="F878" s="220"/>
      <c r="G878" s="228"/>
      <c r="H878" s="220"/>
    </row>
    <row r="879" spans="1:8" ht="15.75">
      <c r="A879" s="220"/>
      <c r="B879" s="220" t="s">
        <v>446</v>
      </c>
      <c r="C879" s="220"/>
      <c r="D879" s="220"/>
      <c r="E879" s="220"/>
      <c r="F879" s="220"/>
      <c r="G879" s="220"/>
      <c r="H879" s="220"/>
    </row>
    <row r="880" spans="1:8" ht="15.75">
      <c r="A880" s="220"/>
      <c r="B880" s="220"/>
      <c r="C880" s="220"/>
      <c r="D880" s="220"/>
      <c r="E880" s="220"/>
      <c r="F880" s="220"/>
      <c r="G880" s="220"/>
      <c r="H880" s="220"/>
    </row>
    <row r="881" spans="1:8" ht="15.75">
      <c r="A881" s="227" t="s">
        <v>393</v>
      </c>
      <c r="B881" s="220" t="s">
        <v>415</v>
      </c>
      <c r="C881" s="220"/>
      <c r="D881" s="220"/>
      <c r="E881" s="220"/>
      <c r="F881" s="220"/>
      <c r="G881" s="220"/>
      <c r="H881" s="220"/>
    </row>
    <row r="882" spans="1:8" ht="15.75">
      <c r="A882" s="220"/>
      <c r="B882" s="220" t="s">
        <v>416</v>
      </c>
      <c r="C882" s="220"/>
      <c r="D882" s="220"/>
      <c r="E882" s="220"/>
      <c r="F882" s="220"/>
      <c r="G882" s="220"/>
      <c r="H882" s="220"/>
    </row>
    <row r="883" spans="1:8" ht="15.75">
      <c r="A883" s="220"/>
      <c r="B883" s="220"/>
      <c r="C883" s="220"/>
      <c r="D883" s="220"/>
      <c r="E883" s="220"/>
      <c r="F883" s="220"/>
      <c r="G883" s="220"/>
      <c r="H883" s="220"/>
    </row>
    <row r="884" spans="1:8" ht="15.75">
      <c r="A884" s="220"/>
      <c r="B884" s="195" t="s">
        <v>176</v>
      </c>
      <c r="C884" s="220" t="s">
        <v>417</v>
      </c>
      <c r="D884" s="220"/>
      <c r="E884" s="220"/>
      <c r="F884" s="220"/>
      <c r="G884" s="196"/>
      <c r="H884" s="220"/>
    </row>
    <row r="885" spans="1:8" ht="15.75">
      <c r="A885" s="220"/>
      <c r="B885" s="220"/>
      <c r="C885" s="220" t="s">
        <v>447</v>
      </c>
      <c r="D885" s="220"/>
      <c r="E885" s="220"/>
      <c r="F885" s="220"/>
      <c r="G885" s="220"/>
      <c r="H885" s="220"/>
    </row>
    <row r="886" spans="1:8" ht="15.75">
      <c r="A886" s="220"/>
      <c r="B886" s="220"/>
      <c r="C886" s="220" t="s">
        <v>448</v>
      </c>
      <c r="D886" s="220"/>
      <c r="E886" s="220"/>
      <c r="F886" s="220"/>
      <c r="G886" s="220"/>
      <c r="H886" s="220"/>
    </row>
    <row r="887" spans="1:8" ht="15.75">
      <c r="A887" s="220"/>
      <c r="B887" s="220"/>
      <c r="C887" s="220" t="s">
        <v>72</v>
      </c>
      <c r="D887" s="220"/>
      <c r="E887" s="220"/>
      <c r="F887" s="220"/>
      <c r="G887" s="220"/>
      <c r="H887" s="220"/>
    </row>
    <row r="888" spans="1:8" ht="15.75">
      <c r="A888" s="220"/>
      <c r="B888" s="220"/>
      <c r="C888" s="220" t="s">
        <v>422</v>
      </c>
      <c r="D888" s="220"/>
      <c r="E888" s="220"/>
      <c r="F888" s="220"/>
      <c r="G888" s="220"/>
      <c r="H888" s="220"/>
    </row>
    <row r="889" spans="1:8" ht="15.75">
      <c r="A889" s="220"/>
      <c r="B889" s="220"/>
      <c r="C889" s="220" t="s">
        <v>449</v>
      </c>
      <c r="D889" s="220"/>
      <c r="E889" s="220"/>
      <c r="F889" s="220"/>
      <c r="G889" s="220"/>
      <c r="H889" s="220"/>
    </row>
    <row r="890" spans="1:8" ht="15.75">
      <c r="A890" s="220"/>
      <c r="B890" s="220"/>
      <c r="C890" s="220"/>
      <c r="D890" s="220"/>
      <c r="E890" s="220"/>
      <c r="F890" s="220"/>
      <c r="G890" s="220"/>
      <c r="H890" s="220"/>
    </row>
    <row r="891" spans="1:8" ht="15.75">
      <c r="A891" s="227" t="s">
        <v>398</v>
      </c>
      <c r="B891" s="220" t="s">
        <v>424</v>
      </c>
      <c r="C891" s="220"/>
      <c r="D891" s="220"/>
      <c r="E891" s="220"/>
      <c r="F891" s="220"/>
      <c r="G891" s="220"/>
      <c r="H891" s="220"/>
    </row>
    <row r="892" spans="1:8" ht="15.75">
      <c r="A892" s="220"/>
      <c r="B892" s="220"/>
      <c r="C892" s="220" t="s">
        <v>425</v>
      </c>
      <c r="D892" s="220"/>
      <c r="E892" s="220"/>
      <c r="F892" s="220"/>
      <c r="G892" s="220"/>
      <c r="H892" s="220"/>
    </row>
    <row r="893" spans="1:8" ht="15.75">
      <c r="A893" s="220"/>
      <c r="B893" s="220"/>
      <c r="C893" s="220"/>
      <c r="D893" s="220"/>
      <c r="E893" s="220"/>
      <c r="F893" s="220"/>
      <c r="G893" s="220"/>
      <c r="H893" s="220"/>
    </row>
    <row r="894" spans="1:8" ht="15.75">
      <c r="A894" s="227" t="s">
        <v>427</v>
      </c>
      <c r="B894" s="220"/>
      <c r="C894" s="220"/>
      <c r="D894" s="220"/>
      <c r="E894" s="220"/>
      <c r="F894" s="220"/>
      <c r="G894" s="220"/>
      <c r="H894" s="220"/>
    </row>
    <row r="895" spans="1:8" ht="15.75">
      <c r="A895" s="227" t="s">
        <v>429</v>
      </c>
      <c r="B895" s="220" t="s">
        <v>87</v>
      </c>
      <c r="C895" s="220"/>
      <c r="D895" s="220"/>
      <c r="E895" s="220"/>
      <c r="F895" s="220"/>
      <c r="G895" s="228"/>
      <c r="H895" s="220"/>
    </row>
    <row r="896" spans="1:8" ht="15.75">
      <c r="A896" s="220"/>
      <c r="B896" s="220" t="s">
        <v>445</v>
      </c>
      <c r="C896" s="220"/>
      <c r="D896" s="220"/>
      <c r="E896" s="220"/>
      <c r="F896" s="220"/>
      <c r="G896" s="220"/>
      <c r="H896" s="220"/>
    </row>
    <row r="897" spans="1:8" ht="15.75">
      <c r="A897" s="220"/>
      <c r="B897" s="220" t="s">
        <v>446</v>
      </c>
      <c r="C897" s="220"/>
      <c r="D897" s="220"/>
      <c r="E897" s="220"/>
      <c r="F897" s="220"/>
      <c r="G897" s="220"/>
      <c r="H897" s="220"/>
    </row>
    <row r="898" spans="1:8" ht="15.75">
      <c r="A898" s="220"/>
      <c r="B898" s="220"/>
      <c r="C898" s="220"/>
      <c r="D898" s="220"/>
      <c r="E898" s="220"/>
      <c r="F898" s="220"/>
      <c r="G898" s="220"/>
      <c r="H898" s="220"/>
    </row>
    <row r="899" spans="1:8" ht="15.75">
      <c r="A899" s="227" t="s">
        <v>430</v>
      </c>
      <c r="B899" s="220" t="s">
        <v>415</v>
      </c>
      <c r="C899" s="220"/>
      <c r="D899" s="220"/>
      <c r="E899" s="220"/>
      <c r="F899" s="220"/>
      <c r="G899" s="220"/>
      <c r="H899" s="220"/>
    </row>
    <row r="900" spans="1:8" ht="15.75">
      <c r="A900" s="220"/>
      <c r="B900" s="220" t="s">
        <v>416</v>
      </c>
      <c r="C900" s="220"/>
      <c r="D900" s="220"/>
      <c r="E900" s="220"/>
      <c r="F900" s="220"/>
      <c r="G900" s="220"/>
      <c r="H900" s="220"/>
    </row>
    <row r="901" spans="1:8" ht="15.75">
      <c r="A901" s="220"/>
      <c r="B901" s="220"/>
      <c r="C901" s="220"/>
      <c r="D901" s="220"/>
      <c r="E901" s="220"/>
      <c r="F901" s="220"/>
      <c r="G901" s="220"/>
      <c r="H901" s="220"/>
    </row>
    <row r="902" spans="1:8" ht="15.75">
      <c r="A902" s="220"/>
      <c r="B902" s="195" t="s">
        <v>176</v>
      </c>
      <c r="C902" s="220" t="s">
        <v>417</v>
      </c>
      <c r="D902" s="220"/>
      <c r="E902" s="220"/>
      <c r="F902" s="220"/>
      <c r="G902" s="196"/>
      <c r="H902" s="220"/>
    </row>
    <row r="903" spans="1:8" ht="15.75">
      <c r="A903" s="220"/>
      <c r="B903" s="220"/>
      <c r="C903" s="220" t="s">
        <v>418</v>
      </c>
      <c r="D903" s="220"/>
      <c r="E903" s="220"/>
      <c r="F903" s="220"/>
      <c r="G903" s="220"/>
      <c r="H903" s="220"/>
    </row>
    <row r="904" spans="1:8" ht="15.75">
      <c r="A904" s="220"/>
      <c r="B904" s="220"/>
      <c r="C904" s="220" t="s">
        <v>431</v>
      </c>
      <c r="D904" s="220"/>
      <c r="E904" s="220"/>
      <c r="F904" s="220"/>
      <c r="G904" s="220"/>
      <c r="H904" s="220"/>
    </row>
    <row r="905" spans="1:8" ht="15.75">
      <c r="A905" s="220"/>
      <c r="B905" s="220"/>
      <c r="C905" s="220" t="s">
        <v>72</v>
      </c>
      <c r="D905" s="220"/>
      <c r="E905" s="220"/>
      <c r="F905" s="220"/>
      <c r="G905" s="220"/>
      <c r="H905" s="220"/>
    </row>
    <row r="906" spans="1:8" ht="15.75">
      <c r="A906" s="220"/>
      <c r="B906" s="220"/>
      <c r="C906" s="220" t="s">
        <v>437</v>
      </c>
      <c r="D906" s="220"/>
      <c r="E906" s="220"/>
      <c r="F906" s="220"/>
      <c r="G906" s="220"/>
      <c r="H906" s="220"/>
    </row>
    <row r="907" spans="1:8" ht="15.75">
      <c r="A907" s="220"/>
      <c r="B907" s="220"/>
      <c r="C907" s="220" t="s">
        <v>432</v>
      </c>
      <c r="D907" s="220"/>
      <c r="E907" s="220"/>
      <c r="F907" s="220"/>
      <c r="G907" s="220"/>
      <c r="H907" s="220"/>
    </row>
    <row r="908" spans="1:8" ht="15.75">
      <c r="A908" s="220"/>
      <c r="B908" s="220"/>
      <c r="C908" s="220" t="s">
        <v>433</v>
      </c>
      <c r="D908" s="220"/>
      <c r="E908" s="220"/>
      <c r="F908" s="220"/>
      <c r="G908" s="220"/>
      <c r="H908" s="220"/>
    </row>
    <row r="909" spans="1:8" ht="15.75">
      <c r="A909" s="220"/>
      <c r="B909" s="220"/>
      <c r="C909" s="220" t="s">
        <v>434</v>
      </c>
      <c r="D909" s="220"/>
      <c r="E909" s="220"/>
      <c r="F909" s="220"/>
      <c r="G909" s="220"/>
      <c r="H909" s="220"/>
    </row>
    <row r="910" spans="1:8" ht="15.75">
      <c r="A910" s="220"/>
      <c r="B910" s="220"/>
      <c r="C910" s="220" t="s">
        <v>435</v>
      </c>
      <c r="D910" s="220"/>
      <c r="E910" s="220"/>
      <c r="F910" s="220"/>
      <c r="G910" s="220"/>
      <c r="H910" s="220"/>
    </row>
    <row r="911" spans="1:8" ht="15.75">
      <c r="A911" s="220"/>
      <c r="B911" s="220"/>
      <c r="C911" s="220" t="s">
        <v>436</v>
      </c>
      <c r="D911" s="220"/>
      <c r="E911" s="220"/>
      <c r="F911" s="220"/>
      <c r="G911" s="220"/>
      <c r="H911" s="220"/>
    </row>
    <row r="912" spans="1:8" ht="15.75">
      <c r="A912" s="220"/>
      <c r="B912" s="220"/>
      <c r="C912" s="220"/>
      <c r="D912" s="220"/>
      <c r="E912" s="220"/>
      <c r="F912" s="220"/>
      <c r="G912" s="220"/>
      <c r="H912" s="220"/>
    </row>
    <row r="913" spans="1:8" ht="15.75">
      <c r="A913" s="227" t="s">
        <v>440</v>
      </c>
      <c r="B913" s="220" t="s">
        <v>424</v>
      </c>
      <c r="C913" s="220"/>
      <c r="D913" s="220"/>
      <c r="E913" s="220"/>
      <c r="F913" s="220"/>
      <c r="G913" s="220"/>
      <c r="H913" s="220"/>
    </row>
    <row r="914" spans="1:8" ht="15.75">
      <c r="A914" s="227"/>
      <c r="B914" s="220"/>
      <c r="C914" s="220"/>
      <c r="D914" s="220"/>
      <c r="E914" s="220"/>
      <c r="F914" s="220"/>
      <c r="G914" s="220"/>
      <c r="H914" s="220"/>
    </row>
    <row r="915" spans="1:8" ht="15.75">
      <c r="A915" s="220"/>
      <c r="B915" s="220"/>
      <c r="C915" s="220" t="s">
        <v>425</v>
      </c>
      <c r="D915" s="220"/>
      <c r="E915" s="220"/>
      <c r="F915" s="220"/>
      <c r="G915" s="220"/>
      <c r="H915" s="220"/>
    </row>
    <row r="916" spans="1:8" ht="15.75">
      <c r="A916" s="220"/>
      <c r="B916" s="220"/>
      <c r="C916" s="220"/>
      <c r="D916" s="220"/>
      <c r="E916" s="220"/>
      <c r="F916" s="220"/>
      <c r="G916" s="220"/>
      <c r="H916" s="220"/>
    </row>
    <row r="917" spans="1:8" ht="15.75">
      <c r="A917" s="227" t="s">
        <v>441</v>
      </c>
      <c r="B917" s="220"/>
      <c r="C917" s="220"/>
      <c r="D917" s="220"/>
      <c r="E917" s="220"/>
      <c r="F917" s="220"/>
      <c r="G917" s="220"/>
      <c r="H917" s="220"/>
    </row>
    <row r="918" spans="1:8" ht="15.75">
      <c r="A918" s="220"/>
      <c r="B918" s="220" t="s">
        <v>425</v>
      </c>
      <c r="C918" s="220"/>
      <c r="D918" s="220"/>
      <c r="E918" s="220"/>
      <c r="F918" s="220"/>
      <c r="G918" s="220"/>
      <c r="H918" s="220"/>
    </row>
    <row r="919" spans="1:8" ht="15.75">
      <c r="A919" s="220"/>
      <c r="B919" s="220"/>
      <c r="C919" s="220"/>
      <c r="D919" s="220"/>
      <c r="E919" s="220"/>
      <c r="F919" s="220"/>
      <c r="G919" s="220"/>
      <c r="H919" s="220"/>
    </row>
    <row r="920" spans="1:8" ht="15.75">
      <c r="A920" s="4"/>
      <c r="B920" s="4"/>
      <c r="C920" s="4"/>
      <c r="D920" s="4"/>
      <c r="E920" s="4"/>
      <c r="F920" s="4"/>
      <c r="G920" s="4"/>
      <c r="H920" s="4"/>
    </row>
    <row r="921" spans="1:8" ht="15.75">
      <c r="A921" s="237" t="s">
        <v>72</v>
      </c>
      <c r="B921" s="4"/>
      <c r="C921" s="4"/>
      <c r="D921" s="4"/>
      <c r="E921" s="4"/>
      <c r="F921" s="4"/>
      <c r="G921" s="4"/>
      <c r="H921" s="4"/>
    </row>
    <row r="922" spans="1:8" ht="15.75">
      <c r="A922" s="237" t="s">
        <v>453</v>
      </c>
      <c r="B922" s="4"/>
      <c r="C922" s="4"/>
      <c r="D922" s="4"/>
      <c r="E922" s="4"/>
      <c r="F922" s="4"/>
      <c r="G922" s="4"/>
      <c r="H922" s="4"/>
    </row>
    <row r="923" spans="1:8" ht="15.75">
      <c r="A923" s="4"/>
      <c r="B923" s="4"/>
      <c r="C923" s="4"/>
      <c r="D923" s="4"/>
      <c r="E923" s="4"/>
      <c r="F923" s="4"/>
      <c r="G923" s="4"/>
      <c r="H923" s="4"/>
    </row>
    <row r="924" spans="1:8" ht="15.75">
      <c r="A924" s="4">
        <v>1</v>
      </c>
      <c r="B924" s="4" t="s">
        <v>454</v>
      </c>
      <c r="C924" s="4"/>
      <c r="D924" s="4"/>
      <c r="E924" s="4"/>
      <c r="F924" s="4"/>
      <c r="G924" s="4"/>
      <c r="H924" s="4"/>
    </row>
    <row r="925" spans="1:8" ht="15.75">
      <c r="A925" s="4"/>
      <c r="B925" s="4" t="s">
        <v>455</v>
      </c>
      <c r="C925" s="4"/>
      <c r="D925" s="4"/>
      <c r="E925" s="4"/>
      <c r="F925" s="4"/>
      <c r="G925" s="4"/>
      <c r="H925" s="4"/>
    </row>
    <row r="926" spans="1:8" ht="15.75">
      <c r="A926" s="4"/>
      <c r="B926" s="4" t="s">
        <v>319</v>
      </c>
      <c r="C926" s="4"/>
      <c r="D926" s="4"/>
      <c r="E926" s="4"/>
      <c r="F926" s="4"/>
      <c r="G926" s="4"/>
      <c r="H926" s="4"/>
    </row>
    <row r="927" spans="1:8" ht="15.75">
      <c r="A927" s="4"/>
      <c r="B927" s="4"/>
      <c r="C927" s="4"/>
      <c r="D927" s="4"/>
      <c r="E927" s="4"/>
      <c r="F927" s="4"/>
      <c r="G927" s="4"/>
      <c r="H927" s="4"/>
    </row>
    <row r="928" spans="1:8" ht="15.75">
      <c r="A928" s="4">
        <v>2</v>
      </c>
      <c r="B928" s="4" t="s">
        <v>456</v>
      </c>
      <c r="C928" s="4"/>
      <c r="D928" s="4"/>
      <c r="E928" s="4"/>
      <c r="F928" s="4"/>
      <c r="G928" s="4"/>
      <c r="H928" s="4"/>
    </row>
    <row r="929" spans="1:8" ht="15.75">
      <c r="A929" s="4"/>
      <c r="B929" s="4"/>
      <c r="C929" s="4"/>
      <c r="D929" s="4"/>
      <c r="E929" s="4"/>
      <c r="F929" s="4"/>
      <c r="G929" s="4"/>
      <c r="H929" s="4"/>
    </row>
    <row r="930" spans="1:8" ht="15.75">
      <c r="A930" s="4">
        <v>3</v>
      </c>
      <c r="B930" s="4" t="s">
        <v>457</v>
      </c>
      <c r="C930" s="4"/>
      <c r="D930" s="4"/>
      <c r="E930" s="4"/>
      <c r="F930" s="4"/>
      <c r="G930" s="4"/>
      <c r="H930" s="4"/>
    </row>
    <row r="931" spans="1:8" ht="15.75">
      <c r="A931" s="4"/>
      <c r="B931" s="4"/>
      <c r="C931" s="4"/>
      <c r="D931" s="4"/>
      <c r="E931" s="4"/>
      <c r="F931" s="4"/>
      <c r="G931" s="4"/>
      <c r="H931" s="4"/>
    </row>
    <row r="932" spans="1:2" ht="15.75">
      <c r="A932">
        <v>4</v>
      </c>
      <c r="B932" t="s">
        <v>458</v>
      </c>
    </row>
    <row r="933" ht="15.75">
      <c r="B933" t="s">
        <v>459</v>
      </c>
    </row>
    <row r="934" ht="15.75">
      <c r="B934" t="s">
        <v>460</v>
      </c>
    </row>
    <row r="935" ht="15.75">
      <c r="B935" t="s">
        <v>461</v>
      </c>
    </row>
    <row r="937" spans="1:2" ht="15.75">
      <c r="A937">
        <v>5</v>
      </c>
      <c r="B937" t="s">
        <v>462</v>
      </c>
    </row>
    <row r="938" ht="15.75">
      <c r="B938" t="s">
        <v>463</v>
      </c>
    </row>
    <row r="939" ht="15.75">
      <c r="B939" t="s">
        <v>464</v>
      </c>
    </row>
  </sheetData>
  <sheetProtection/>
  <mergeCells count="1">
    <mergeCell ref="B3:I4"/>
  </mergeCells>
  <printOptions/>
  <pageMargins left="0.5" right="0.5" top="0.5" bottom="0.5" header="0.5" footer="0.5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C23" sqref="C23"/>
    </sheetView>
  </sheetViews>
  <sheetFormatPr defaultColWidth="8.88671875" defaultRowHeight="15.75"/>
  <cols>
    <col min="1" max="1" width="3.4453125" style="0" customWidth="1"/>
    <col min="2" max="2" width="2.3359375" style="0" customWidth="1"/>
    <col min="3" max="3" width="5.21484375" style="0" customWidth="1"/>
    <col min="4" max="4" width="2.77734375" style="0" customWidth="1"/>
    <col min="5" max="12" width="7.21484375" style="0" customWidth="1"/>
    <col min="13" max="13" width="10.3359375" style="0" customWidth="1"/>
  </cols>
  <sheetData>
    <row r="1" ht="15.75">
      <c r="B1" s="311" t="s">
        <v>129</v>
      </c>
    </row>
    <row r="2" ht="16.5" thickBot="1"/>
    <row r="3" spans="3:12" ht="13.5" customHeight="1" thickTop="1">
      <c r="C3" s="312"/>
      <c r="D3" s="313"/>
      <c r="E3" s="398" t="s">
        <v>535</v>
      </c>
      <c r="F3" s="399"/>
      <c r="G3" s="399"/>
      <c r="H3" s="399"/>
      <c r="I3" s="399"/>
      <c r="J3" s="399"/>
      <c r="K3" s="399"/>
      <c r="L3" s="400"/>
    </row>
    <row r="4" spans="3:12" ht="18" customHeight="1" thickBot="1">
      <c r="C4" s="312"/>
      <c r="D4" s="313"/>
      <c r="E4" s="401"/>
      <c r="F4" s="402"/>
      <c r="G4" s="402"/>
      <c r="H4" s="402"/>
      <c r="I4" s="402"/>
      <c r="J4" s="402"/>
      <c r="K4" s="402"/>
      <c r="L4" s="403"/>
    </row>
    <row r="5" ht="16.5" thickTop="1"/>
    <row r="6" spans="1:2" ht="15.75">
      <c r="A6" s="314"/>
      <c r="B6" s="315" t="s">
        <v>536</v>
      </c>
    </row>
    <row r="7" ht="15.75">
      <c r="A7" s="314"/>
    </row>
    <row r="8" spans="2:13" ht="12.75" customHeight="1">
      <c r="B8" s="8" t="s">
        <v>537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12.75" customHeight="1">
      <c r="B9" s="8" t="s">
        <v>538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12.75" customHeight="1">
      <c r="B10" s="8" t="s">
        <v>539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12.75" customHeight="1">
      <c r="B11" s="8" t="s">
        <v>540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12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12.75" customHeight="1">
      <c r="B13" s="314" t="s">
        <v>541</v>
      </c>
      <c r="C13" s="8" t="s">
        <v>542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ht="12.75" customHeight="1">
      <c r="C14" s="314" t="s">
        <v>543</v>
      </c>
    </row>
    <row r="15" ht="12.75" customHeight="1">
      <c r="C15" s="8" t="s">
        <v>544</v>
      </c>
    </row>
    <row r="16" ht="12.75" customHeight="1"/>
    <row r="17" spans="1:13" ht="12.75" customHeight="1">
      <c r="A17" s="8"/>
      <c r="B17" s="8"/>
      <c r="C17" s="8"/>
      <c r="D17" s="316" t="s">
        <v>545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12.75" customHeight="1">
      <c r="A18" s="8"/>
      <c r="B18" s="8"/>
      <c r="C18" s="8"/>
      <c r="D18" s="8" t="s">
        <v>546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ht="12.75" customHeight="1">
      <c r="A19" s="8"/>
      <c r="B19" s="8"/>
      <c r="C19" s="8"/>
      <c r="D19" s="8" t="s">
        <v>547</v>
      </c>
      <c r="E19" s="8"/>
      <c r="F19" s="8"/>
      <c r="G19" s="8"/>
      <c r="H19" s="8"/>
      <c r="I19" s="8"/>
      <c r="J19" s="8"/>
      <c r="K19" s="8"/>
      <c r="L19" s="8"/>
      <c r="M19" s="8"/>
    </row>
    <row r="20" spans="1:13" ht="12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 customHeight="1">
      <c r="A21" s="8"/>
      <c r="B21" s="314" t="s">
        <v>541</v>
      </c>
      <c r="C21" s="8" t="s">
        <v>548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 customHeight="1">
      <c r="A22" s="8"/>
      <c r="B22" s="8"/>
      <c r="C22" s="8" t="s">
        <v>549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 customHeight="1">
      <c r="A24" s="8"/>
      <c r="B24" s="314" t="s">
        <v>541</v>
      </c>
      <c r="C24" s="8" t="s">
        <v>550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 customHeight="1">
      <c r="A25" s="8"/>
      <c r="B25" s="8"/>
      <c r="C25" s="8" t="s">
        <v>568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 customHeight="1">
      <c r="A27" s="8"/>
      <c r="B27" s="314" t="s">
        <v>541</v>
      </c>
      <c r="C27" s="8" t="s">
        <v>551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 customHeight="1">
      <c r="A28" s="8"/>
      <c r="B28" s="8"/>
      <c r="C28" s="8" t="s">
        <v>319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 customHeight="1">
      <c r="A30" s="8"/>
      <c r="B30" s="315" t="s">
        <v>552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 customHeight="1">
      <c r="A32" s="8"/>
      <c r="B32" s="314" t="s">
        <v>541</v>
      </c>
      <c r="C32" s="8" t="s">
        <v>553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2.75" customHeight="1">
      <c r="A34" s="8"/>
      <c r="B34" s="8"/>
      <c r="C34" s="8"/>
      <c r="D34" s="8" t="s">
        <v>554</v>
      </c>
      <c r="E34" s="8"/>
      <c r="F34" s="8"/>
      <c r="G34" s="8"/>
      <c r="H34" s="8"/>
      <c r="I34" s="8"/>
      <c r="J34" s="8"/>
      <c r="K34" s="8"/>
      <c r="L34" s="8"/>
      <c r="M34" s="8"/>
    </row>
    <row r="35" spans="1:13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 customHeight="1">
      <c r="A36" s="8"/>
      <c r="B36" s="314" t="s">
        <v>541</v>
      </c>
      <c r="C36" s="8" t="s">
        <v>555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.75" customHeight="1">
      <c r="A37" s="8"/>
      <c r="B37" s="31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.75" customHeight="1">
      <c r="A38" s="8"/>
      <c r="B38" s="314"/>
      <c r="C38" s="8"/>
      <c r="D38" s="8" t="s">
        <v>556</v>
      </c>
      <c r="E38" s="8"/>
      <c r="F38" s="8"/>
      <c r="G38" s="8"/>
      <c r="H38" s="8"/>
      <c r="I38" s="8"/>
      <c r="J38" s="8"/>
      <c r="K38" s="8"/>
      <c r="L38" s="8"/>
      <c r="M38" s="8"/>
    </row>
    <row r="39" spans="1:13" ht="12.75" customHeight="1">
      <c r="A39" s="8"/>
      <c r="B39" s="314"/>
      <c r="C39" s="8"/>
      <c r="D39" s="8" t="s">
        <v>557</v>
      </c>
      <c r="E39" s="8"/>
      <c r="F39" s="8"/>
      <c r="G39" s="8"/>
      <c r="H39" s="8"/>
      <c r="I39" s="8"/>
      <c r="J39" s="8"/>
      <c r="K39" s="8"/>
      <c r="L39" s="8"/>
      <c r="M39" s="8"/>
    </row>
    <row r="40" spans="1:13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 customHeight="1">
      <c r="A41" s="8"/>
      <c r="B41" s="314" t="s">
        <v>541</v>
      </c>
      <c r="C41" s="8" t="s">
        <v>558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2.75" customHeight="1">
      <c r="A43" s="8"/>
      <c r="B43" s="8"/>
      <c r="C43" s="8"/>
      <c r="D43" s="8" t="s">
        <v>559</v>
      </c>
      <c r="E43" s="8"/>
      <c r="F43" s="8"/>
      <c r="G43" s="8"/>
      <c r="H43" s="8"/>
      <c r="I43" s="8"/>
      <c r="J43" s="8"/>
      <c r="K43" s="8"/>
      <c r="L43" s="8"/>
      <c r="M43" s="8"/>
    </row>
    <row r="44" spans="1:13" ht="12.75" customHeight="1">
      <c r="A44" s="8"/>
      <c r="B44" s="8"/>
      <c r="C44" s="8"/>
      <c r="D44" s="8" t="s">
        <v>560</v>
      </c>
      <c r="E44" s="8"/>
      <c r="F44" s="8"/>
      <c r="G44" s="8"/>
      <c r="H44" s="8"/>
      <c r="I44" s="8"/>
      <c r="J44" s="8"/>
      <c r="K44" s="8"/>
      <c r="L44" s="8"/>
      <c r="M44" s="8"/>
    </row>
    <row r="45" spans="1:13" ht="12.75" customHeight="1">
      <c r="A45" s="8"/>
      <c r="B45" s="8"/>
      <c r="C45" s="8"/>
      <c r="D45" s="8" t="s">
        <v>561</v>
      </c>
      <c r="E45" s="8"/>
      <c r="F45" s="8"/>
      <c r="G45" s="8"/>
      <c r="H45" s="8"/>
      <c r="I45" s="8"/>
      <c r="J45" s="8"/>
      <c r="K45" s="8"/>
      <c r="L45" s="8"/>
      <c r="M45" s="8"/>
    </row>
    <row r="46" spans="1:13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 customHeight="1">
      <c r="A47" s="8"/>
      <c r="B47" s="315" t="s">
        <v>562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2.75" customHeight="1">
      <c r="A49" s="8"/>
      <c r="B49" s="8" t="s">
        <v>563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 customHeight="1">
      <c r="A50" s="8"/>
      <c r="B50" s="8" t="s">
        <v>567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 customHeight="1">
      <c r="A51" s="8"/>
      <c r="B51" s="8" t="s">
        <v>566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 customHeight="1">
      <c r="A52" s="8"/>
      <c r="B52" s="8" t="s">
        <v>544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ht="12.75" customHeight="1">
      <c r="A53" s="8"/>
    </row>
    <row r="54" spans="1:13" ht="12.75" customHeight="1">
      <c r="A54" s="8"/>
      <c r="B54" s="8" t="s">
        <v>565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 customHeight="1">
      <c r="A55" s="8"/>
      <c r="B55" s="8" t="s">
        <v>564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</sheetData>
  <sheetProtection/>
  <mergeCells count="1">
    <mergeCell ref="E3:L4"/>
  </mergeCells>
  <printOptions/>
  <pageMargins left="0.5" right="0.25" top="0.7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Zeros="0" zoomScalePageLayoutView="0" workbookViewId="0" topLeftCell="A29">
      <selection activeCell="C45" sqref="C45"/>
    </sheetView>
  </sheetViews>
  <sheetFormatPr defaultColWidth="8.88671875" defaultRowHeight="15.75"/>
  <cols>
    <col min="1" max="1" width="2.77734375" style="0" customWidth="1"/>
    <col min="2" max="2" width="41.4453125" style="0" customWidth="1"/>
    <col min="3" max="3" width="16.3359375" style="0" customWidth="1"/>
    <col min="4" max="4" width="14.5546875" style="0" customWidth="1"/>
    <col min="5" max="5" width="15.10546875" style="0" customWidth="1"/>
  </cols>
  <sheetData>
    <row r="1" spans="1:4" ht="15.75">
      <c r="A1" s="404" t="s">
        <v>128</v>
      </c>
      <c r="B1" s="405"/>
      <c r="C1" s="405"/>
      <c r="D1" s="405"/>
    </row>
    <row r="4" spans="1:5" ht="19.5">
      <c r="A4" s="406" t="s">
        <v>73</v>
      </c>
      <c r="B4" s="406"/>
      <c r="C4" s="406"/>
      <c r="D4" s="406"/>
      <c r="E4" s="406"/>
    </row>
    <row r="5" spans="1:5" ht="15.75">
      <c r="A5" s="115"/>
      <c r="B5" s="114"/>
      <c r="C5" s="114"/>
      <c r="D5" s="114"/>
      <c r="E5" s="114"/>
    </row>
    <row r="6" spans="1:5" ht="15.75">
      <c r="A6" s="116" t="s">
        <v>112</v>
      </c>
      <c r="B6" s="114"/>
      <c r="C6" s="114"/>
      <c r="D6" s="114"/>
      <c r="E6" s="114"/>
    </row>
    <row r="7" spans="1:5" ht="16.5" thickBot="1">
      <c r="A7" s="115"/>
      <c r="B7" s="114"/>
      <c r="C7" s="114"/>
      <c r="D7" s="114"/>
      <c r="E7" s="114"/>
    </row>
    <row r="8" spans="1:5" ht="15.75">
      <c r="A8" s="117" t="s">
        <v>74</v>
      </c>
      <c r="B8" s="169" t="s">
        <v>136</v>
      </c>
      <c r="C8" s="118"/>
      <c r="D8" s="118"/>
      <c r="E8" s="119"/>
    </row>
    <row r="9" spans="1:5" ht="15.75">
      <c r="A9" s="120"/>
      <c r="B9" s="121" t="s">
        <v>75</v>
      </c>
      <c r="C9" s="121"/>
      <c r="D9" s="121"/>
      <c r="E9" s="122"/>
    </row>
    <row r="10" spans="1:5" ht="15.75">
      <c r="A10" s="167"/>
      <c r="B10" s="168"/>
      <c r="C10" s="374">
        <f>+'Specific Instructions'!E92</f>
        <v>0</v>
      </c>
      <c r="D10" s="175">
        <f>IF(ISBLANK(+'Specific Instructions'!E238),"",'Specific Instructions'!E238)</f>
      </c>
      <c r="E10" s="293">
        <f>IF(ISBLANK(+'Specific Instructions'!E366),"",'Specific Instructions'!E366)</f>
      </c>
    </row>
    <row r="11" spans="1:5" ht="15.75">
      <c r="A11" s="124" t="s">
        <v>76</v>
      </c>
      <c r="B11" s="125" t="s">
        <v>77</v>
      </c>
      <c r="C11" s="126"/>
      <c r="D11" s="126"/>
      <c r="E11" s="247"/>
    </row>
    <row r="12" spans="1:5" ht="15.75">
      <c r="A12" s="128"/>
      <c r="B12" s="129" t="s">
        <v>78</v>
      </c>
      <c r="C12" s="284">
        <f>IF(ISBLANK('Specific Instructions'!E92),"",(+'Specific Instructions'!G607+'Specific Instructions'!G615))</f>
      </c>
      <c r="D12" s="284">
        <f>IF(ISBLANK('Specific Instructions'!E238),"",'Specific Instructions'!G776+'Specific Instructions'!G784)</f>
      </c>
      <c r="E12" s="285">
        <f>IF(ISBLANK('Specific Instructions'!E366),"",'Specific Instructions'!G856+'Specific Instructions'!G864)</f>
      </c>
    </row>
    <row r="13" spans="1:5" ht="15.75">
      <c r="A13" s="130"/>
      <c r="B13" s="121" t="s">
        <v>79</v>
      </c>
      <c r="C13" s="129"/>
      <c r="D13" s="129"/>
      <c r="E13" s="248"/>
    </row>
    <row r="14" spans="1:5" ht="15.75">
      <c r="A14" s="124" t="s">
        <v>80</v>
      </c>
      <c r="B14" s="125" t="s">
        <v>81</v>
      </c>
      <c r="C14" s="126"/>
      <c r="D14" s="126"/>
      <c r="E14" s="247"/>
    </row>
    <row r="15" spans="1:5" ht="15.75">
      <c r="A15" s="130"/>
      <c r="B15" s="121" t="s">
        <v>82</v>
      </c>
      <c r="C15" s="283">
        <f>IF(ISBLANK('Specific Instructions'!E92),"",+'Specific Instructions'!G629)</f>
      </c>
      <c r="D15" s="283">
        <f>IF(ISBLANK('Specific Instructions'!E238),"",'Specific Instructions'!G788)</f>
      </c>
      <c r="E15" s="309">
        <f>IF(ISBLANK('Specific Instructions'!E366),"",'Specific Instructions'!G868)</f>
      </c>
    </row>
    <row r="16" spans="1:5" ht="9" customHeight="1">
      <c r="A16" s="130"/>
      <c r="B16" s="121"/>
      <c r="C16" s="129"/>
      <c r="D16" s="129"/>
      <c r="E16" s="248"/>
    </row>
    <row r="17" spans="1:5" ht="15.75">
      <c r="A17" s="124" t="s">
        <v>83</v>
      </c>
      <c r="B17" s="125" t="s">
        <v>84</v>
      </c>
      <c r="C17" s="126"/>
      <c r="D17" s="126"/>
      <c r="E17" s="247"/>
    </row>
    <row r="18" spans="1:5" ht="15.75">
      <c r="A18" s="123"/>
      <c r="B18" s="121" t="s">
        <v>130</v>
      </c>
      <c r="C18" s="284">
        <f>IF(ISBLANK('Specific Instructions'!E92),"",(ROUND(+C12*C15,0)))</f>
      </c>
      <c r="D18" s="284">
        <f>IF(ISBLANK('Specific Instructions'!E238),"",'Page 5'!D12*'Page 5'!D15)</f>
      </c>
      <c r="E18" s="285">
        <f>IF(ISBLANK('Specific Instructions'!E366),"",'Page 5'!E12*'Page 5'!E15)</f>
      </c>
    </row>
    <row r="19" spans="1:5" ht="15.75">
      <c r="A19" s="123"/>
      <c r="B19" s="121" t="s">
        <v>85</v>
      </c>
      <c r="C19" s="129"/>
      <c r="D19" s="129"/>
      <c r="E19" s="248"/>
    </row>
    <row r="20" spans="1:5" ht="16.5" thickBot="1">
      <c r="A20" s="131"/>
      <c r="B20" s="310" t="s">
        <v>526</v>
      </c>
      <c r="C20" s="133"/>
      <c r="D20" s="133"/>
      <c r="E20" s="249"/>
    </row>
    <row r="21" spans="1:5" ht="15.75">
      <c r="A21" s="135"/>
      <c r="B21" s="121"/>
      <c r="C21" s="121"/>
      <c r="D21" s="121"/>
      <c r="E21" s="121"/>
    </row>
    <row r="22" spans="1:5" ht="16.5" thickBot="1">
      <c r="A22" s="136" t="s">
        <v>86</v>
      </c>
      <c r="B22" s="121"/>
      <c r="C22" s="121"/>
      <c r="D22" s="121"/>
      <c r="E22" s="121"/>
    </row>
    <row r="23" spans="1:5" ht="24.75" customHeight="1">
      <c r="A23" s="137" t="s">
        <v>74</v>
      </c>
      <c r="B23" s="170" t="s">
        <v>137</v>
      </c>
      <c r="C23" s="118"/>
      <c r="D23" s="118"/>
      <c r="E23" s="119"/>
    </row>
    <row r="24" spans="1:5" ht="5.25" customHeight="1">
      <c r="A24" s="173"/>
      <c r="B24" s="174"/>
      <c r="C24" s="125"/>
      <c r="D24" s="126"/>
      <c r="E24" s="127"/>
    </row>
    <row r="25" spans="1:5" ht="15.75">
      <c r="A25" s="130" t="s">
        <v>76</v>
      </c>
      <c r="B25" s="121" t="s">
        <v>87</v>
      </c>
      <c r="C25" s="284">
        <f>IF(ISBLANK('Specific Instructions'!G644),"",'Specific Instructions'!G644)</f>
      </c>
      <c r="D25" s="284">
        <f>IF(ISBLANK('Specific Instructions'!E238),"",C33)</f>
      </c>
      <c r="E25" s="285">
        <f>IF(ISBLANK('Specific Instructions'!E366),"",D33)</f>
      </c>
    </row>
    <row r="26" spans="1:5" ht="9.75" customHeight="1">
      <c r="A26" s="139"/>
      <c r="B26" s="140"/>
      <c r="C26" s="289"/>
      <c r="D26" s="289"/>
      <c r="E26" s="290"/>
    </row>
    <row r="27" spans="1:5" ht="5.25" customHeight="1">
      <c r="A27" s="130"/>
      <c r="B27" s="121"/>
      <c r="C27" s="291"/>
      <c r="D27" s="291"/>
      <c r="E27" s="292"/>
    </row>
    <row r="28" spans="1:5" ht="15.75">
      <c r="A28" s="130" t="s">
        <v>80</v>
      </c>
      <c r="B28" s="129" t="s">
        <v>88</v>
      </c>
      <c r="C28" s="291"/>
      <c r="D28" s="291"/>
      <c r="E28" s="292"/>
    </row>
    <row r="29" spans="1:5" ht="15.75">
      <c r="A29" s="130"/>
      <c r="B29" s="121" t="s">
        <v>89</v>
      </c>
      <c r="C29" s="284">
        <f>IF(ISBLANK('Specific Instructions'!G659),"",-'Specific Instructions'!G659)</f>
      </c>
      <c r="D29" s="284">
        <f>IF(ISBLANK('Specific Instructions'!E238),"",-'Specific Instructions'!G804)</f>
      </c>
      <c r="E29" s="285">
        <f>IF(ISBLANK('Specific Instructions'!E366),"",-'Specific Instructions'!G884)</f>
      </c>
    </row>
    <row r="30" spans="1:5" ht="9" customHeight="1">
      <c r="A30" s="139"/>
      <c r="B30" s="158"/>
      <c r="C30" s="289"/>
      <c r="D30" s="289"/>
      <c r="E30" s="290"/>
    </row>
    <row r="31" spans="1:5" ht="5.25" customHeight="1">
      <c r="A31" s="130"/>
      <c r="B31" s="121"/>
      <c r="C31" s="291"/>
      <c r="D31" s="291"/>
      <c r="E31" s="292"/>
    </row>
    <row r="32" spans="1:5" ht="15.75">
      <c r="A32" s="130" t="s">
        <v>83</v>
      </c>
      <c r="B32" s="129" t="s">
        <v>131</v>
      </c>
      <c r="C32" s="291"/>
      <c r="D32" s="291"/>
      <c r="E32" s="292"/>
    </row>
    <row r="33" spans="1:5" ht="15.75">
      <c r="A33" s="130"/>
      <c r="B33" s="121" t="s">
        <v>132</v>
      </c>
      <c r="C33" s="284">
        <f>IF(ISBLANK('Specific Instructions'!G659),"",(+C29+C25))</f>
      </c>
      <c r="D33" s="284">
        <f>IF(ISBLANK('Specific Instructions'!E238),"",(+D29+D25))</f>
      </c>
      <c r="E33" s="285">
        <f>IF(ISBLANK('Specific Instructions'!E366),"",(+E29+E25))</f>
      </c>
    </row>
    <row r="34" spans="1:5" ht="8.25" customHeight="1" thickBot="1">
      <c r="A34" s="123"/>
      <c r="B34" s="121"/>
      <c r="C34" s="141"/>
      <c r="D34" s="141"/>
      <c r="E34" s="250"/>
    </row>
    <row r="35" spans="1:5" ht="24.75" customHeight="1">
      <c r="A35" s="117" t="s">
        <v>90</v>
      </c>
      <c r="B35" s="169" t="s">
        <v>153</v>
      </c>
      <c r="C35" s="118"/>
      <c r="D35" s="118"/>
      <c r="E35" s="119"/>
    </row>
    <row r="36" spans="1:5" ht="5.25" customHeight="1">
      <c r="A36" s="173"/>
      <c r="B36" s="174"/>
      <c r="C36" s="125"/>
      <c r="D36" s="126"/>
      <c r="E36" s="127"/>
    </row>
    <row r="37" spans="1:5" ht="15.75">
      <c r="A37" s="130" t="s">
        <v>76</v>
      </c>
      <c r="B37" s="121" t="s">
        <v>87</v>
      </c>
      <c r="C37" s="284">
        <f>IF(ISBLANK('Specific Instructions'!G672),"",'Specific Instructions'!G672)</f>
      </c>
      <c r="D37" s="284">
        <f>IF(ISBLANK('Specific Instructions'!E238),"",C45)</f>
      </c>
      <c r="E37" s="285">
        <f>IF(ISBLANK('Specific Instructions'!E366),"",D45)</f>
      </c>
    </row>
    <row r="38" spans="1:5" ht="9.75" customHeight="1">
      <c r="A38" s="130"/>
      <c r="B38" s="121"/>
      <c r="C38" s="129"/>
      <c r="D38" s="289"/>
      <c r="E38" s="286"/>
    </row>
    <row r="39" spans="1:5" ht="5.25" customHeight="1">
      <c r="A39" s="124"/>
      <c r="B39" s="125"/>
      <c r="C39" s="126"/>
      <c r="D39" s="291"/>
      <c r="E39" s="287"/>
    </row>
    <row r="40" spans="1:5" ht="15.75">
      <c r="A40" s="130" t="s">
        <v>80</v>
      </c>
      <c r="B40" s="121" t="s">
        <v>88</v>
      </c>
      <c r="C40" s="129"/>
      <c r="D40" s="291"/>
      <c r="E40" s="286"/>
    </row>
    <row r="41" spans="1:5" ht="15.75">
      <c r="A41" s="130"/>
      <c r="B41" s="121" t="s">
        <v>89</v>
      </c>
      <c r="C41" s="284">
        <f>IF(ISBLANK('Specific Instructions'!G678),"",-'Specific Instructions'!G678)</f>
      </c>
      <c r="D41" s="284">
        <f>IF(ISBLANK('Specific Instructions'!E238),"",-'Specific Instructions'!G822)</f>
      </c>
      <c r="E41" s="285">
        <f>IF(ISBLANK('Specific Instructions'!E366),"",-'Specific Instructions'!G902)</f>
      </c>
    </row>
    <row r="42" spans="1:5" ht="10.5" customHeight="1">
      <c r="A42" s="139"/>
      <c r="B42" s="158"/>
      <c r="C42" s="141"/>
      <c r="D42" s="289"/>
      <c r="E42" s="288"/>
    </row>
    <row r="43" spans="1:5" ht="5.25" customHeight="1">
      <c r="A43" s="128"/>
      <c r="B43" s="129"/>
      <c r="C43" s="129"/>
      <c r="D43" s="291"/>
      <c r="E43" s="286"/>
    </row>
    <row r="44" spans="1:5" ht="15.75">
      <c r="A44" s="128" t="s">
        <v>83</v>
      </c>
      <c r="B44" s="159" t="s">
        <v>133</v>
      </c>
      <c r="C44" s="129"/>
      <c r="D44" s="291"/>
      <c r="E44" s="286"/>
    </row>
    <row r="45" spans="1:5" ht="15.75">
      <c r="A45" s="128"/>
      <c r="B45" s="166" t="s">
        <v>134</v>
      </c>
      <c r="C45" s="284">
        <f>IF(ISBLANK('Specific Instructions'!G672),"",(+C41+C37))</f>
      </c>
      <c r="D45" s="284">
        <f>IF(ISBLANK('Specific Instructions'!E238),"",(+D41+D37))</f>
      </c>
      <c r="E45" s="285">
        <f>IF(ISBLANK('Specific Instructions'!E366),"",(+E41+E37))</f>
      </c>
    </row>
    <row r="46" spans="1:5" ht="8.25" customHeight="1" thickBot="1">
      <c r="A46" s="131"/>
      <c r="B46" s="165"/>
      <c r="C46" s="141"/>
      <c r="D46" s="141"/>
      <c r="E46" s="250"/>
    </row>
    <row r="47" spans="1:5" ht="15.75">
      <c r="A47" s="117" t="s">
        <v>91</v>
      </c>
      <c r="B47" s="171" t="s">
        <v>155</v>
      </c>
      <c r="C47" s="138"/>
      <c r="D47" s="138"/>
      <c r="E47" s="251"/>
    </row>
    <row r="48" spans="1:5" ht="15.75">
      <c r="A48" s="123"/>
      <c r="B48" s="172" t="s">
        <v>154</v>
      </c>
      <c r="C48" s="284">
        <f>IF(ISBLANK('Specific Instructions'!G672),"",(+C45+C33))</f>
      </c>
      <c r="D48" s="284">
        <f>IF(ISBLANK('Specific Instructions'!E238),"",'Page 5'!D45+'Page 5'!D33)</f>
      </c>
      <c r="E48" s="285">
        <f>IF(ISBLANK('Specific Instructions'!E366),"",'Page 5'!E45+'Page 5'!E33)</f>
      </c>
    </row>
    <row r="49" spans="1:5" ht="16.5" thickBot="1">
      <c r="A49" s="131"/>
      <c r="B49" s="142" t="s">
        <v>135</v>
      </c>
      <c r="C49" s="133"/>
      <c r="D49" s="133"/>
      <c r="E49" s="249"/>
    </row>
    <row r="50" spans="1:5" ht="16.5" thickBot="1">
      <c r="A50" s="135"/>
      <c r="B50" s="143"/>
      <c r="C50" s="121"/>
      <c r="D50" s="121"/>
      <c r="E50" s="121"/>
    </row>
    <row r="51" spans="1:5" ht="15.75">
      <c r="A51" s="144" t="s">
        <v>92</v>
      </c>
      <c r="B51" s="145"/>
      <c r="C51" s="145"/>
      <c r="D51" s="145"/>
      <c r="E51" s="146"/>
    </row>
    <row r="52" spans="1:5" ht="15.75">
      <c r="A52" s="147"/>
      <c r="B52" s="149" t="s">
        <v>93</v>
      </c>
      <c r="C52" s="2" t="s">
        <v>94</v>
      </c>
      <c r="D52" s="121"/>
      <c r="E52" s="148"/>
    </row>
    <row r="53" spans="1:5" ht="15.75">
      <c r="A53" s="147"/>
      <c r="B53" s="244" t="s">
        <v>95</v>
      </c>
      <c r="C53" s="149" t="s">
        <v>96</v>
      </c>
      <c r="D53" s="32" t="s">
        <v>97</v>
      </c>
      <c r="E53" s="150" t="s">
        <v>98</v>
      </c>
    </row>
    <row r="54" spans="1:5" ht="15.75">
      <c r="A54" s="147"/>
      <c r="B54" s="244" t="s">
        <v>99</v>
      </c>
      <c r="C54" s="149" t="s">
        <v>100</v>
      </c>
      <c r="D54" s="32" t="s">
        <v>97</v>
      </c>
      <c r="E54" s="150" t="s">
        <v>101</v>
      </c>
    </row>
    <row r="55" spans="1:5" ht="15.75">
      <c r="A55" s="147"/>
      <c r="B55" s="149" t="s">
        <v>102</v>
      </c>
      <c r="C55" s="149" t="s">
        <v>103</v>
      </c>
      <c r="D55" s="32" t="s">
        <v>97</v>
      </c>
      <c r="E55" s="150" t="s">
        <v>104</v>
      </c>
    </row>
    <row r="56" spans="1:5" ht="15.75">
      <c r="A56" s="147"/>
      <c r="B56" s="149" t="s">
        <v>105</v>
      </c>
      <c r="C56" s="149" t="s">
        <v>106</v>
      </c>
      <c r="D56" s="32" t="s">
        <v>97</v>
      </c>
      <c r="E56" s="150" t="s">
        <v>107</v>
      </c>
    </row>
    <row r="57" spans="1:5" ht="15.75">
      <c r="A57" s="147"/>
      <c r="B57" s="149" t="s">
        <v>108</v>
      </c>
      <c r="C57" s="149" t="s">
        <v>109</v>
      </c>
      <c r="D57" s="32" t="s">
        <v>110</v>
      </c>
      <c r="E57" s="150" t="s">
        <v>111</v>
      </c>
    </row>
    <row r="58" spans="1:5" ht="16.5" thickBot="1">
      <c r="A58" s="151"/>
      <c r="B58" s="245"/>
      <c r="C58" s="132"/>
      <c r="D58" s="132"/>
      <c r="E58" s="246"/>
    </row>
    <row r="59" spans="1:5" ht="15.75">
      <c r="A59" s="152"/>
      <c r="B59" s="121"/>
      <c r="C59" s="121"/>
      <c r="D59" s="121"/>
      <c r="E59" s="121"/>
    </row>
  </sheetData>
  <sheetProtection/>
  <mergeCells count="2">
    <mergeCell ref="A1:D1"/>
    <mergeCell ref="A4:E4"/>
  </mergeCells>
  <printOptions/>
  <pageMargins left="0.75" right="0.75" top="1" bottom="1" header="0.5" footer="0.5"/>
  <pageSetup fitToHeight="1" fitToWidth="1" horizontalDpi="1200" verticalDpi="12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8"/>
  <sheetViews>
    <sheetView showZeros="0" zoomScalePageLayoutView="0" workbookViewId="0" topLeftCell="A10">
      <selection activeCell="D22" sqref="D22:G47"/>
    </sheetView>
  </sheetViews>
  <sheetFormatPr defaultColWidth="8.88671875" defaultRowHeight="16.5" customHeight="1"/>
  <cols>
    <col min="1" max="2" width="4.3359375" style="325" customWidth="1"/>
    <col min="3" max="3" width="24.88671875" style="325" customWidth="1"/>
    <col min="4" max="4" width="17.3359375" style="325" customWidth="1"/>
    <col min="5" max="5" width="13.21484375" style="325" customWidth="1"/>
    <col min="6" max="6" width="12.88671875" style="325" customWidth="1"/>
    <col min="7" max="7" width="16.4453125" style="325" customWidth="1"/>
    <col min="8" max="16384" width="8.88671875" style="325" customWidth="1"/>
  </cols>
  <sheetData>
    <row r="1" spans="1:7" ht="16.5" customHeight="1">
      <c r="A1" s="323" t="s">
        <v>128</v>
      </c>
      <c r="D1" s="324"/>
      <c r="E1" s="324"/>
      <c r="F1" s="324"/>
      <c r="G1" s="324"/>
    </row>
    <row r="3" spans="1:7" ht="16.5" customHeight="1">
      <c r="A3" s="153" t="s">
        <v>113</v>
      </c>
      <c r="D3" s="154"/>
      <c r="E3" s="154"/>
      <c r="F3" s="154"/>
      <c r="G3" s="154"/>
    </row>
    <row r="4" spans="3:7" ht="16.5" customHeight="1">
      <c r="C4" s="154"/>
      <c r="D4" s="154"/>
      <c r="E4" s="154"/>
      <c r="F4" s="154"/>
      <c r="G4" s="154"/>
    </row>
    <row r="5" spans="3:7" ht="16.5" customHeight="1">
      <c r="C5" s="154"/>
      <c r="D5" s="154"/>
      <c r="E5" s="154"/>
      <c r="F5" s="154"/>
      <c r="G5" s="154"/>
    </row>
    <row r="6" spans="1:7" ht="16.5" customHeight="1">
      <c r="A6" s="178"/>
      <c r="B6" s="161" t="s">
        <v>573</v>
      </c>
      <c r="D6" s="161"/>
      <c r="E6" s="161"/>
      <c r="F6" s="161"/>
      <c r="G6" s="161"/>
    </row>
    <row r="7" spans="2:7" ht="16.5" customHeight="1">
      <c r="B7" s="178"/>
      <c r="C7" s="161" t="s">
        <v>574</v>
      </c>
      <c r="D7" s="161"/>
      <c r="E7" s="161"/>
      <c r="F7" s="161"/>
      <c r="G7" s="161"/>
    </row>
    <row r="8" spans="2:7" ht="16.5" customHeight="1">
      <c r="B8" s="178"/>
      <c r="C8" s="161" t="s">
        <v>575</v>
      </c>
      <c r="D8" s="161"/>
      <c r="E8" s="161"/>
      <c r="F8" s="161"/>
      <c r="G8" s="161"/>
    </row>
    <row r="9" spans="3:7" ht="16.5" customHeight="1">
      <c r="C9" s="160"/>
      <c r="D9" s="161"/>
      <c r="E9" s="161"/>
      <c r="F9" s="161"/>
      <c r="G9" s="161"/>
    </row>
    <row r="10" spans="1:7" ht="16.5" customHeight="1">
      <c r="A10" s="178"/>
      <c r="B10" s="161" t="s">
        <v>576</v>
      </c>
      <c r="D10" s="161"/>
      <c r="E10" s="161"/>
      <c r="F10" s="161"/>
      <c r="G10" s="161"/>
    </row>
    <row r="11" spans="2:7" ht="16.5" customHeight="1">
      <c r="B11" s="178"/>
      <c r="C11" s="161" t="s">
        <v>577</v>
      </c>
      <c r="D11" s="161"/>
      <c r="E11" s="161"/>
      <c r="F11" s="161"/>
      <c r="G11" s="161"/>
    </row>
    <row r="12" spans="2:7" ht="16.5" customHeight="1">
      <c r="B12" s="178"/>
      <c r="C12" s="161" t="s">
        <v>575</v>
      </c>
      <c r="D12" s="161"/>
      <c r="E12" s="161"/>
      <c r="F12" s="161"/>
      <c r="G12" s="161"/>
    </row>
    <row r="13" spans="3:7" ht="16.5" customHeight="1" thickBot="1">
      <c r="C13" s="156"/>
      <c r="D13" s="155"/>
      <c r="E13" s="155"/>
      <c r="F13" s="155"/>
      <c r="G13" s="155"/>
    </row>
    <row r="14" spans="1:7" ht="16.5" customHeight="1">
      <c r="A14" s="340" t="s">
        <v>587</v>
      </c>
      <c r="B14" s="341"/>
      <c r="C14" s="342"/>
      <c r="D14" s="343"/>
      <c r="E14" s="343"/>
      <c r="F14" s="343"/>
      <c r="G14" s="344"/>
    </row>
    <row r="15" spans="1:7" ht="16.5" customHeight="1">
      <c r="A15" s="345"/>
      <c r="B15" s="326"/>
      <c r="C15" s="326"/>
      <c r="D15" s="327" t="s">
        <v>578</v>
      </c>
      <c r="E15" s="328" t="s">
        <v>114</v>
      </c>
      <c r="F15" s="328" t="s">
        <v>115</v>
      </c>
      <c r="G15" s="346" t="s">
        <v>116</v>
      </c>
    </row>
    <row r="16" spans="1:7" ht="16.5" customHeight="1">
      <c r="A16" s="345" t="s">
        <v>117</v>
      </c>
      <c r="B16" s="326"/>
      <c r="C16" s="326"/>
      <c r="D16" s="163" t="s">
        <v>118</v>
      </c>
      <c r="E16" s="328" t="s">
        <v>119</v>
      </c>
      <c r="F16" s="328" t="s">
        <v>120</v>
      </c>
      <c r="G16" s="347" t="s">
        <v>580</v>
      </c>
    </row>
    <row r="17" spans="1:7" ht="16.5" customHeight="1">
      <c r="A17" s="348"/>
      <c r="B17" s="176"/>
      <c r="C17" s="176"/>
      <c r="D17" s="163" t="s">
        <v>121</v>
      </c>
      <c r="E17" s="162" t="s">
        <v>122</v>
      </c>
      <c r="F17" s="162" t="s">
        <v>122</v>
      </c>
      <c r="G17" s="349" t="s">
        <v>123</v>
      </c>
    </row>
    <row r="18" spans="1:7" ht="16.5" customHeight="1">
      <c r="A18" s="348"/>
      <c r="B18" s="176"/>
      <c r="C18" s="176"/>
      <c r="D18" s="163" t="s">
        <v>124</v>
      </c>
      <c r="E18" s="162" t="s">
        <v>581</v>
      </c>
      <c r="F18" s="162" t="s">
        <v>125</v>
      </c>
      <c r="G18" s="164"/>
    </row>
    <row r="19" spans="1:7" ht="16.5" customHeight="1">
      <c r="A19" s="348"/>
      <c r="B19" s="176"/>
      <c r="C19" s="329"/>
      <c r="D19" s="163" t="s">
        <v>579</v>
      </c>
      <c r="E19" s="162" t="s">
        <v>126</v>
      </c>
      <c r="F19" s="162" t="s">
        <v>126</v>
      </c>
      <c r="G19" s="164" t="s">
        <v>127</v>
      </c>
    </row>
    <row r="20" spans="1:7" ht="16.5" customHeight="1">
      <c r="A20" s="348"/>
      <c r="B20" s="176"/>
      <c r="C20" s="329"/>
      <c r="D20" s="163"/>
      <c r="E20" s="162"/>
      <c r="F20" s="162"/>
      <c r="G20" s="164"/>
    </row>
    <row r="21" spans="1:7" ht="16.5" customHeight="1">
      <c r="A21" s="350" t="s">
        <v>584</v>
      </c>
      <c r="B21" s="330"/>
      <c r="C21" s="331"/>
      <c r="D21" s="360"/>
      <c r="E21" s="360"/>
      <c r="F21" s="360"/>
      <c r="G21" s="361"/>
    </row>
    <row r="22" spans="1:7" ht="16.5" customHeight="1">
      <c r="A22" s="351"/>
      <c r="B22" s="407" t="s">
        <v>582</v>
      </c>
      <c r="C22" s="408"/>
      <c r="D22" s="386"/>
      <c r="E22" s="386"/>
      <c r="F22" s="386"/>
      <c r="G22" s="387">
        <f>+D22+E22+F22</f>
        <v>0</v>
      </c>
    </row>
    <row r="23" spans="1:7" ht="16.5" customHeight="1">
      <c r="A23" s="351"/>
      <c r="B23" s="409" t="s">
        <v>583</v>
      </c>
      <c r="C23" s="408"/>
      <c r="D23" s="388"/>
      <c r="E23" s="388"/>
      <c r="F23" s="388"/>
      <c r="G23" s="387">
        <f>+D23+E23+F23</f>
        <v>0</v>
      </c>
    </row>
    <row r="24" spans="1:7" ht="16.5" customHeight="1">
      <c r="A24" s="355" t="s">
        <v>585</v>
      </c>
      <c r="B24" s="336"/>
      <c r="C24" s="339"/>
      <c r="D24" s="389">
        <f>SUM(D22:D23)</f>
        <v>0</v>
      </c>
      <c r="E24" s="389">
        <f>SUM(E22:E23)</f>
        <v>0</v>
      </c>
      <c r="F24" s="389">
        <f>SUM(F22:F23)</f>
        <v>0</v>
      </c>
      <c r="G24" s="389">
        <f>SUM(G22:G23)</f>
        <v>0</v>
      </c>
    </row>
    <row r="25" spans="1:7" ht="16.5" customHeight="1">
      <c r="A25" s="350" t="s">
        <v>586</v>
      </c>
      <c r="B25" s="330"/>
      <c r="C25" s="331"/>
      <c r="D25" s="390"/>
      <c r="E25" s="390"/>
      <c r="F25" s="390"/>
      <c r="G25" s="391"/>
    </row>
    <row r="26" spans="1:7" ht="16.5" customHeight="1">
      <c r="A26" s="351"/>
      <c r="B26" s="409" t="s">
        <v>588</v>
      </c>
      <c r="C26" s="410"/>
      <c r="D26" s="386"/>
      <c r="E26" s="386"/>
      <c r="F26" s="386"/>
      <c r="G26" s="387">
        <f aca="true" t="shared" si="0" ref="G26:G35">+D26+E26+F26</f>
        <v>0</v>
      </c>
    </row>
    <row r="27" spans="1:7" ht="16.5" customHeight="1">
      <c r="A27" s="351"/>
      <c r="B27" s="409" t="s">
        <v>589</v>
      </c>
      <c r="C27" s="410"/>
      <c r="D27" s="388"/>
      <c r="E27" s="388"/>
      <c r="F27" s="388"/>
      <c r="G27" s="387">
        <f t="shared" si="0"/>
        <v>0</v>
      </c>
    </row>
    <row r="28" spans="1:7" ht="16.5" customHeight="1">
      <c r="A28" s="351"/>
      <c r="B28" s="409" t="s">
        <v>590</v>
      </c>
      <c r="C28" s="410"/>
      <c r="D28" s="388"/>
      <c r="E28" s="388"/>
      <c r="F28" s="388"/>
      <c r="G28" s="387">
        <f t="shared" si="0"/>
        <v>0</v>
      </c>
    </row>
    <row r="29" spans="1:7" ht="16.5" customHeight="1">
      <c r="A29" s="353"/>
      <c r="B29" s="411" t="s">
        <v>591</v>
      </c>
      <c r="C29" s="412"/>
      <c r="D29" s="388"/>
      <c r="E29" s="388"/>
      <c r="F29" s="388"/>
      <c r="G29" s="387">
        <f t="shared" si="0"/>
        <v>0</v>
      </c>
    </row>
    <row r="30" spans="1:7" ht="16.5" customHeight="1">
      <c r="A30" s="354"/>
      <c r="B30" s="413" t="s">
        <v>597</v>
      </c>
      <c r="C30" s="414"/>
      <c r="D30" s="415"/>
      <c r="E30" s="415"/>
      <c r="F30" s="415"/>
      <c r="G30" s="417">
        <f t="shared" si="0"/>
        <v>0</v>
      </c>
    </row>
    <row r="31" spans="1:7" ht="16.5" customHeight="1">
      <c r="A31" s="351"/>
      <c r="B31" s="333" t="s">
        <v>598</v>
      </c>
      <c r="C31" s="335"/>
      <c r="D31" s="416"/>
      <c r="E31" s="416"/>
      <c r="F31" s="416"/>
      <c r="G31" s="418"/>
    </row>
    <row r="32" spans="1:7" ht="16.5" customHeight="1">
      <c r="A32" s="351"/>
      <c r="B32" s="409" t="s">
        <v>592</v>
      </c>
      <c r="C32" s="410"/>
      <c r="D32" s="386"/>
      <c r="E32" s="386"/>
      <c r="F32" s="386"/>
      <c r="G32" s="387">
        <f t="shared" si="0"/>
        <v>0</v>
      </c>
    </row>
    <row r="33" spans="1:7" ht="16.5" customHeight="1">
      <c r="A33" s="351"/>
      <c r="B33" s="409" t="s">
        <v>593</v>
      </c>
      <c r="C33" s="410"/>
      <c r="D33" s="388"/>
      <c r="E33" s="388"/>
      <c r="F33" s="388"/>
      <c r="G33" s="387">
        <f t="shared" si="0"/>
        <v>0</v>
      </c>
    </row>
    <row r="34" spans="1:7" ht="16.5" customHeight="1">
      <c r="A34" s="351"/>
      <c r="B34" s="409" t="s">
        <v>594</v>
      </c>
      <c r="C34" s="410"/>
      <c r="D34" s="388"/>
      <c r="E34" s="388"/>
      <c r="F34" s="388"/>
      <c r="G34" s="387">
        <f t="shared" si="0"/>
        <v>0</v>
      </c>
    </row>
    <row r="35" spans="1:7" ht="16.5" customHeight="1">
      <c r="A35" s="353"/>
      <c r="B35" s="411" t="s">
        <v>595</v>
      </c>
      <c r="C35" s="412"/>
      <c r="D35" s="388"/>
      <c r="E35" s="388"/>
      <c r="F35" s="388"/>
      <c r="G35" s="387">
        <f t="shared" si="0"/>
        <v>0</v>
      </c>
    </row>
    <row r="36" spans="1:7" ht="16.5" customHeight="1">
      <c r="A36" s="352" t="s">
        <v>596</v>
      </c>
      <c r="B36" s="332"/>
      <c r="C36" s="334"/>
      <c r="D36" s="388">
        <f>SUM(D26:D35)</f>
        <v>0</v>
      </c>
      <c r="E36" s="388">
        <f>SUM(E26:E35)</f>
        <v>0</v>
      </c>
      <c r="F36" s="388">
        <f>SUM(F26:F35)</f>
        <v>0</v>
      </c>
      <c r="G36" s="392">
        <f>SUM(G26:G35)</f>
        <v>0</v>
      </c>
    </row>
    <row r="37" spans="1:7" ht="16.5" customHeight="1">
      <c r="A37" s="355" t="s">
        <v>599</v>
      </c>
      <c r="B37" s="336"/>
      <c r="C37" s="336"/>
      <c r="D37" s="389">
        <f>D24-D36</f>
        <v>0</v>
      </c>
      <c r="E37" s="389">
        <f>E24-E36</f>
        <v>0</v>
      </c>
      <c r="F37" s="389">
        <f>F24-F36</f>
        <v>0</v>
      </c>
      <c r="G37" s="392">
        <f>G24-G36</f>
        <v>0</v>
      </c>
    </row>
    <row r="38" spans="1:7" ht="16.5" customHeight="1">
      <c r="A38" s="356" t="s">
        <v>600</v>
      </c>
      <c r="B38" s="337"/>
      <c r="C38" s="338"/>
      <c r="D38" s="415"/>
      <c r="E38" s="415"/>
      <c r="F38" s="415"/>
      <c r="G38" s="417"/>
    </row>
    <row r="39" spans="1:7" ht="16.5" customHeight="1">
      <c r="A39" s="357" t="s">
        <v>601</v>
      </c>
      <c r="B39" s="336"/>
      <c r="C39" s="339"/>
      <c r="D39" s="416"/>
      <c r="E39" s="416"/>
      <c r="F39" s="416"/>
      <c r="G39" s="418"/>
    </row>
    <row r="40" spans="1:7" ht="16.5" customHeight="1">
      <c r="A40" s="356" t="s">
        <v>602</v>
      </c>
      <c r="B40" s="337"/>
      <c r="C40" s="338"/>
      <c r="D40" s="415"/>
      <c r="E40" s="415"/>
      <c r="F40" s="415"/>
      <c r="G40" s="417"/>
    </row>
    <row r="41" spans="1:7" ht="16.5" customHeight="1">
      <c r="A41" s="351" t="s">
        <v>603</v>
      </c>
      <c r="B41" s="332"/>
      <c r="C41" s="334"/>
      <c r="D41" s="416"/>
      <c r="E41" s="416"/>
      <c r="F41" s="416"/>
      <c r="G41" s="418"/>
    </row>
    <row r="42" spans="1:7" ht="16.5" customHeight="1">
      <c r="A42" s="355" t="s">
        <v>604</v>
      </c>
      <c r="B42" s="336"/>
      <c r="C42" s="336"/>
      <c r="D42" s="393"/>
      <c r="E42" s="393"/>
      <c r="F42" s="393"/>
      <c r="G42" s="394"/>
    </row>
    <row r="43" spans="1:7" ht="16.5" customHeight="1">
      <c r="A43" s="356" t="s">
        <v>605</v>
      </c>
      <c r="B43" s="337"/>
      <c r="C43" s="338"/>
      <c r="D43" s="415">
        <f>D37+D38+D40+D42</f>
        <v>0</v>
      </c>
      <c r="E43" s="415">
        <f>E37+E38+E40+E42</f>
        <v>0</v>
      </c>
      <c r="F43" s="415">
        <f>F37+F38+F40+F42</f>
        <v>0</v>
      </c>
      <c r="G43" s="415">
        <f>G37+G38+G40+G42</f>
        <v>0</v>
      </c>
    </row>
    <row r="44" spans="1:7" ht="16.5" customHeight="1">
      <c r="A44" s="351" t="s">
        <v>606</v>
      </c>
      <c r="B44" s="332"/>
      <c r="C44" s="334"/>
      <c r="D44" s="416"/>
      <c r="E44" s="416"/>
      <c r="F44" s="416"/>
      <c r="G44" s="416"/>
    </row>
    <row r="45" spans="1:7" ht="16.5" customHeight="1">
      <c r="A45" s="350" t="s">
        <v>607</v>
      </c>
      <c r="B45" s="330"/>
      <c r="C45" s="330"/>
      <c r="D45" s="388"/>
      <c r="E45" s="388"/>
      <c r="F45" s="388"/>
      <c r="G45" s="392">
        <f>+D45</f>
        <v>0</v>
      </c>
    </row>
    <row r="46" spans="1:7" ht="16.5" customHeight="1" thickBot="1">
      <c r="A46" s="358" t="s">
        <v>608</v>
      </c>
      <c r="B46" s="359"/>
      <c r="C46" s="359"/>
      <c r="D46" s="395">
        <f>D43+D45</f>
        <v>0</v>
      </c>
      <c r="E46" s="395">
        <f>E43+E45</f>
        <v>0</v>
      </c>
      <c r="F46" s="395">
        <f>F43+F45</f>
        <v>0</v>
      </c>
      <c r="G46" s="396">
        <f>G43+G45</f>
        <v>0</v>
      </c>
    </row>
    <row r="47" spans="2:7" ht="16.5" customHeight="1">
      <c r="B47" s="316"/>
      <c r="C47" s="316"/>
      <c r="D47" s="397"/>
      <c r="E47" s="397"/>
      <c r="F47" s="397"/>
      <c r="G47" s="397"/>
    </row>
    <row r="48" spans="1:7" ht="16.5" customHeight="1">
      <c r="A48" s="316"/>
      <c r="B48" s="316"/>
      <c r="C48" s="316"/>
      <c r="D48" s="176"/>
      <c r="E48" s="176"/>
      <c r="F48" s="176"/>
      <c r="G48" s="176"/>
    </row>
    <row r="49" spans="1:7" ht="16.5" customHeight="1">
      <c r="A49" s="316"/>
      <c r="B49" s="316"/>
      <c r="C49" s="316"/>
      <c r="D49" s="176"/>
      <c r="E49" s="176"/>
      <c r="F49" s="176"/>
      <c r="G49" s="176"/>
    </row>
    <row r="50" spans="1:7" ht="16.5" customHeight="1">
      <c r="A50" s="316"/>
      <c r="B50" s="316"/>
      <c r="C50" s="316"/>
      <c r="D50" s="176"/>
      <c r="E50" s="176"/>
      <c r="F50" s="176"/>
      <c r="G50" s="176"/>
    </row>
    <row r="51" spans="1:7" ht="16.5" customHeight="1">
      <c r="A51" s="316"/>
      <c r="B51" s="316"/>
      <c r="C51" s="316"/>
      <c r="D51" s="176"/>
      <c r="E51" s="176"/>
      <c r="F51" s="176"/>
      <c r="G51" s="176"/>
    </row>
    <row r="52" spans="1:7" ht="16.5" customHeight="1">
      <c r="A52" s="316"/>
      <c r="B52" s="316"/>
      <c r="C52" s="316"/>
      <c r="D52" s="176"/>
      <c r="E52" s="176"/>
      <c r="F52" s="176"/>
      <c r="G52" s="176"/>
    </row>
    <row r="53" spans="1:7" ht="16.5" customHeight="1">
      <c r="A53" s="316"/>
      <c r="B53" s="316"/>
      <c r="C53" s="316"/>
      <c r="D53" s="176"/>
      <c r="E53" s="176"/>
      <c r="F53" s="176"/>
      <c r="G53" s="176"/>
    </row>
    <row r="54" spans="1:7" ht="16.5" customHeight="1">
      <c r="A54" s="316"/>
      <c r="B54" s="316"/>
      <c r="C54" s="316"/>
      <c r="D54" s="176"/>
      <c r="E54" s="176"/>
      <c r="F54" s="176"/>
      <c r="G54" s="176"/>
    </row>
    <row r="55" spans="1:7" ht="16.5" customHeight="1">
      <c r="A55" s="316"/>
      <c r="B55" s="316"/>
      <c r="C55" s="316"/>
      <c r="D55" s="176"/>
      <c r="E55" s="176"/>
      <c r="F55" s="176"/>
      <c r="G55" s="176"/>
    </row>
    <row r="56" spans="1:7" ht="16.5" customHeight="1">
      <c r="A56" s="316"/>
      <c r="B56" s="316"/>
      <c r="C56" s="316"/>
      <c r="D56" s="176"/>
      <c r="E56" s="176"/>
      <c r="F56" s="176"/>
      <c r="G56" s="176"/>
    </row>
    <row r="57" spans="1:7" ht="16.5" customHeight="1">
      <c r="A57" s="316"/>
      <c r="B57" s="316"/>
      <c r="C57" s="316"/>
      <c r="D57" s="176"/>
      <c r="E57" s="176"/>
      <c r="F57" s="176"/>
      <c r="G57" s="176"/>
    </row>
    <row r="58" spans="1:7" ht="16.5" customHeight="1">
      <c r="A58" s="316"/>
      <c r="B58" s="316"/>
      <c r="C58" s="316"/>
      <c r="D58" s="176"/>
      <c r="E58" s="176"/>
      <c r="F58" s="176"/>
      <c r="G58" s="176"/>
    </row>
    <row r="59" spans="1:7" ht="16.5" customHeight="1">
      <c r="A59" s="316"/>
      <c r="B59" s="316"/>
      <c r="C59" s="316"/>
      <c r="D59" s="176"/>
      <c r="E59" s="176"/>
      <c r="F59" s="176"/>
      <c r="G59" s="176"/>
    </row>
    <row r="60" spans="1:7" ht="16.5" customHeight="1">
      <c r="A60" s="316"/>
      <c r="B60" s="316"/>
      <c r="C60" s="316"/>
      <c r="D60" s="176"/>
      <c r="E60" s="176"/>
      <c r="F60" s="176"/>
      <c r="G60" s="176"/>
    </row>
    <row r="61" spans="1:7" ht="16.5" customHeight="1">
      <c r="A61" s="316"/>
      <c r="B61" s="316"/>
      <c r="C61" s="316"/>
      <c r="D61" s="176"/>
      <c r="E61" s="176"/>
      <c r="F61" s="176"/>
      <c r="G61" s="176"/>
    </row>
    <row r="62" spans="1:3" ht="16.5" customHeight="1">
      <c r="A62" s="316"/>
      <c r="B62" s="316"/>
      <c r="C62" s="316"/>
    </row>
    <row r="63" spans="1:3" ht="16.5" customHeight="1">
      <c r="A63" s="316"/>
      <c r="B63" s="316"/>
      <c r="C63" s="316"/>
    </row>
    <row r="64" spans="1:3" ht="16.5" customHeight="1">
      <c r="A64" s="316"/>
      <c r="B64" s="316"/>
      <c r="C64" s="316"/>
    </row>
    <row r="65" spans="1:3" ht="16.5" customHeight="1">
      <c r="A65" s="316"/>
      <c r="B65" s="316"/>
      <c r="C65" s="316"/>
    </row>
    <row r="66" spans="1:3" ht="16.5" customHeight="1">
      <c r="A66" s="316"/>
      <c r="B66" s="316"/>
      <c r="C66" s="316"/>
    </row>
    <row r="67" spans="1:3" ht="16.5" customHeight="1">
      <c r="A67" s="316"/>
      <c r="B67" s="316"/>
      <c r="C67" s="316"/>
    </row>
    <row r="68" spans="1:3" ht="16.5" customHeight="1">
      <c r="A68" s="316"/>
      <c r="B68" s="316"/>
      <c r="C68" s="316"/>
    </row>
    <row r="69" spans="1:3" ht="16.5" customHeight="1">
      <c r="A69" s="316"/>
      <c r="B69" s="316"/>
      <c r="C69" s="316"/>
    </row>
    <row r="70" spans="1:3" ht="16.5" customHeight="1">
      <c r="A70" s="316"/>
      <c r="B70" s="316"/>
      <c r="C70" s="316"/>
    </row>
    <row r="71" spans="1:3" ht="16.5" customHeight="1">
      <c r="A71" s="316"/>
      <c r="B71" s="316"/>
      <c r="C71" s="316"/>
    </row>
    <row r="72" spans="1:3" ht="16.5" customHeight="1">
      <c r="A72" s="316"/>
      <c r="B72" s="316"/>
      <c r="C72" s="316"/>
    </row>
    <row r="73" spans="1:3" ht="16.5" customHeight="1">
      <c r="A73" s="316"/>
      <c r="B73" s="316"/>
      <c r="C73" s="316"/>
    </row>
    <row r="74" spans="1:3" ht="16.5" customHeight="1">
      <c r="A74" s="316"/>
      <c r="B74" s="316"/>
      <c r="C74" s="316"/>
    </row>
    <row r="75" spans="1:3" ht="16.5" customHeight="1">
      <c r="A75" s="316"/>
      <c r="B75" s="316"/>
      <c r="C75" s="316"/>
    </row>
    <row r="76" spans="1:3" ht="16.5" customHeight="1">
      <c r="A76" s="316"/>
      <c r="B76" s="316"/>
      <c r="C76" s="316"/>
    </row>
    <row r="77" spans="1:3" ht="16.5" customHeight="1">
      <c r="A77" s="316"/>
      <c r="B77" s="316"/>
      <c r="C77" s="316"/>
    </row>
    <row r="78" spans="1:3" ht="16.5" customHeight="1">
      <c r="A78" s="316"/>
      <c r="B78" s="316"/>
      <c r="C78" s="316"/>
    </row>
    <row r="79" spans="1:3" ht="16.5" customHeight="1">
      <c r="A79" s="316"/>
      <c r="B79" s="316"/>
      <c r="C79" s="316"/>
    </row>
    <row r="80" spans="1:3" ht="16.5" customHeight="1">
      <c r="A80" s="316"/>
      <c r="B80" s="316"/>
      <c r="C80" s="316"/>
    </row>
    <row r="81" spans="1:3" ht="16.5" customHeight="1">
      <c r="A81" s="316"/>
      <c r="B81" s="316"/>
      <c r="C81" s="316"/>
    </row>
    <row r="82" spans="1:3" ht="16.5" customHeight="1">
      <c r="A82" s="316"/>
      <c r="B82" s="316"/>
      <c r="C82" s="316"/>
    </row>
    <row r="83" spans="1:3" ht="16.5" customHeight="1">
      <c r="A83" s="316"/>
      <c r="B83" s="316"/>
      <c r="C83" s="316"/>
    </row>
    <row r="84" spans="1:3" ht="16.5" customHeight="1">
      <c r="A84" s="316"/>
      <c r="B84" s="316"/>
      <c r="C84" s="316"/>
    </row>
    <row r="85" spans="1:3" ht="16.5" customHeight="1">
      <c r="A85" s="316"/>
      <c r="B85" s="316"/>
      <c r="C85" s="316"/>
    </row>
    <row r="86" spans="1:3" ht="16.5" customHeight="1">
      <c r="A86" s="316"/>
      <c r="B86" s="316"/>
      <c r="C86" s="316"/>
    </row>
    <row r="87" spans="1:3" ht="16.5" customHeight="1">
      <c r="A87" s="316"/>
      <c r="B87" s="316"/>
      <c r="C87" s="316"/>
    </row>
    <row r="88" spans="1:3" ht="16.5" customHeight="1">
      <c r="A88" s="316"/>
      <c r="B88" s="316"/>
      <c r="C88" s="316"/>
    </row>
    <row r="89" spans="1:3" ht="16.5" customHeight="1">
      <c r="A89" s="316"/>
      <c r="B89" s="316"/>
      <c r="C89" s="316"/>
    </row>
    <row r="90" spans="1:3" ht="16.5" customHeight="1">
      <c r="A90" s="316"/>
      <c r="B90" s="316"/>
      <c r="C90" s="316"/>
    </row>
    <row r="91" spans="1:3" ht="16.5" customHeight="1">
      <c r="A91" s="316"/>
      <c r="B91" s="316"/>
      <c r="C91" s="316"/>
    </row>
    <row r="92" spans="1:3" ht="16.5" customHeight="1">
      <c r="A92" s="316"/>
      <c r="B92" s="316"/>
      <c r="C92" s="316"/>
    </row>
    <row r="93" spans="1:3" ht="16.5" customHeight="1">
      <c r="A93" s="316"/>
      <c r="B93" s="316"/>
      <c r="C93" s="316"/>
    </row>
    <row r="94" spans="1:3" ht="16.5" customHeight="1">
      <c r="A94" s="316"/>
      <c r="B94" s="316"/>
      <c r="C94" s="316"/>
    </row>
    <row r="95" spans="1:3" ht="16.5" customHeight="1">
      <c r="A95" s="316"/>
      <c r="B95" s="316"/>
      <c r="C95" s="316"/>
    </row>
    <row r="96" spans="1:3" ht="16.5" customHeight="1">
      <c r="A96" s="316"/>
      <c r="B96" s="316"/>
      <c r="C96" s="316"/>
    </row>
    <row r="97" spans="1:3" ht="16.5" customHeight="1">
      <c r="A97" s="316"/>
      <c r="B97" s="316"/>
      <c r="C97" s="316"/>
    </row>
    <row r="98" spans="1:3" ht="16.5" customHeight="1">
      <c r="A98" s="316"/>
      <c r="B98" s="316"/>
      <c r="C98" s="316"/>
    </row>
    <row r="99" spans="1:3" ht="16.5" customHeight="1">
      <c r="A99" s="316"/>
      <c r="B99" s="316"/>
      <c r="C99" s="316"/>
    </row>
    <row r="100" spans="1:3" ht="16.5" customHeight="1">
      <c r="A100" s="316"/>
      <c r="B100" s="316"/>
      <c r="C100" s="316"/>
    </row>
    <row r="101" spans="1:3" ht="16.5" customHeight="1">
      <c r="A101" s="316"/>
      <c r="B101" s="316"/>
      <c r="C101" s="316"/>
    </row>
    <row r="102" spans="1:3" ht="16.5" customHeight="1">
      <c r="A102" s="316"/>
      <c r="B102" s="316"/>
      <c r="C102" s="316"/>
    </row>
    <row r="103" spans="1:3" ht="16.5" customHeight="1">
      <c r="A103" s="316"/>
      <c r="B103" s="316"/>
      <c r="C103" s="316"/>
    </row>
    <row r="104" spans="1:3" ht="16.5" customHeight="1">
      <c r="A104" s="316"/>
      <c r="B104" s="316"/>
      <c r="C104" s="316"/>
    </row>
    <row r="105" spans="1:3" ht="16.5" customHeight="1">
      <c r="A105" s="316"/>
      <c r="B105" s="316"/>
      <c r="C105" s="316"/>
    </row>
    <row r="106" spans="1:3" ht="16.5" customHeight="1">
      <c r="A106" s="316"/>
      <c r="B106" s="316"/>
      <c r="C106" s="316"/>
    </row>
    <row r="107" spans="1:3" ht="16.5" customHeight="1">
      <c r="A107" s="316"/>
      <c r="B107" s="316"/>
      <c r="C107" s="316"/>
    </row>
    <row r="108" spans="1:3" ht="16.5" customHeight="1">
      <c r="A108" s="316"/>
      <c r="B108" s="316"/>
      <c r="C108" s="316"/>
    </row>
    <row r="109" spans="1:3" ht="16.5" customHeight="1">
      <c r="A109" s="316"/>
      <c r="B109" s="316"/>
      <c r="C109" s="316"/>
    </row>
    <row r="110" spans="1:3" ht="16.5" customHeight="1">
      <c r="A110" s="316"/>
      <c r="B110" s="316"/>
      <c r="C110" s="316"/>
    </row>
    <row r="111" spans="1:3" ht="16.5" customHeight="1">
      <c r="A111" s="316"/>
      <c r="B111" s="316"/>
      <c r="C111" s="316"/>
    </row>
    <row r="112" spans="1:3" ht="16.5" customHeight="1">
      <c r="A112" s="316"/>
      <c r="B112" s="316"/>
      <c r="C112" s="316"/>
    </row>
    <row r="113" spans="1:3" ht="16.5" customHeight="1">
      <c r="A113" s="316"/>
      <c r="B113" s="316"/>
      <c r="C113" s="316"/>
    </row>
    <row r="114" spans="1:3" ht="16.5" customHeight="1">
      <c r="A114" s="316"/>
      <c r="B114" s="316"/>
      <c r="C114" s="316"/>
    </row>
    <row r="115" spans="1:3" ht="16.5" customHeight="1">
      <c r="A115" s="316"/>
      <c r="B115" s="316"/>
      <c r="C115" s="316"/>
    </row>
    <row r="116" spans="1:3" ht="16.5" customHeight="1">
      <c r="A116" s="316"/>
      <c r="B116" s="316"/>
      <c r="C116" s="316"/>
    </row>
    <row r="117" spans="1:3" ht="16.5" customHeight="1">
      <c r="A117" s="316"/>
      <c r="B117" s="316"/>
      <c r="C117" s="316"/>
    </row>
    <row r="118" spans="1:3" ht="16.5" customHeight="1">
      <c r="A118" s="316"/>
      <c r="B118" s="316"/>
      <c r="C118" s="316"/>
    </row>
    <row r="119" spans="1:3" ht="16.5" customHeight="1">
      <c r="A119" s="316"/>
      <c r="B119" s="316"/>
      <c r="C119" s="316"/>
    </row>
    <row r="120" spans="1:3" ht="16.5" customHeight="1">
      <c r="A120" s="316"/>
      <c r="B120" s="316"/>
      <c r="C120" s="316"/>
    </row>
    <row r="121" spans="1:3" ht="16.5" customHeight="1">
      <c r="A121" s="316"/>
      <c r="B121" s="316"/>
      <c r="C121" s="316"/>
    </row>
    <row r="122" spans="1:3" ht="16.5" customHeight="1">
      <c r="A122" s="316"/>
      <c r="B122" s="316"/>
      <c r="C122" s="316"/>
    </row>
    <row r="123" spans="1:3" ht="16.5" customHeight="1">
      <c r="A123" s="316"/>
      <c r="B123" s="316"/>
      <c r="C123" s="316"/>
    </row>
    <row r="124" spans="1:3" ht="16.5" customHeight="1">
      <c r="A124" s="316"/>
      <c r="B124" s="316"/>
      <c r="C124" s="316"/>
    </row>
    <row r="125" spans="1:3" ht="16.5" customHeight="1">
      <c r="A125" s="316"/>
      <c r="B125" s="316"/>
      <c r="C125" s="316"/>
    </row>
    <row r="126" spans="1:3" ht="16.5" customHeight="1">
      <c r="A126" s="316"/>
      <c r="B126" s="316"/>
      <c r="C126" s="316"/>
    </row>
    <row r="127" spans="1:3" ht="16.5" customHeight="1">
      <c r="A127" s="316"/>
      <c r="B127" s="316"/>
      <c r="C127" s="316"/>
    </row>
    <row r="128" spans="1:3" ht="16.5" customHeight="1">
      <c r="A128" s="316"/>
      <c r="B128" s="316"/>
      <c r="C128" s="316"/>
    </row>
    <row r="129" spans="1:3" ht="16.5" customHeight="1">
      <c r="A129" s="316"/>
      <c r="B129" s="316"/>
      <c r="C129" s="316"/>
    </row>
    <row r="130" spans="1:3" ht="16.5" customHeight="1">
      <c r="A130" s="316"/>
      <c r="B130" s="316"/>
      <c r="C130" s="316"/>
    </row>
    <row r="131" spans="1:3" ht="16.5" customHeight="1">
      <c r="A131" s="316"/>
      <c r="B131" s="316"/>
      <c r="C131" s="316"/>
    </row>
    <row r="132" spans="1:3" ht="16.5" customHeight="1">
      <c r="A132" s="316"/>
      <c r="B132" s="316"/>
      <c r="C132" s="316"/>
    </row>
    <row r="133" spans="1:3" ht="16.5" customHeight="1">
      <c r="A133" s="316"/>
      <c r="B133" s="316"/>
      <c r="C133" s="316"/>
    </row>
    <row r="134" spans="1:3" ht="16.5" customHeight="1">
      <c r="A134" s="316"/>
      <c r="B134" s="316"/>
      <c r="C134" s="316"/>
    </row>
    <row r="135" spans="1:3" ht="16.5" customHeight="1">
      <c r="A135" s="316"/>
      <c r="B135" s="316"/>
      <c r="C135" s="316"/>
    </row>
    <row r="136" spans="1:3" ht="16.5" customHeight="1">
      <c r="A136" s="316"/>
      <c r="B136" s="316"/>
      <c r="C136" s="316"/>
    </row>
    <row r="137" spans="1:3" ht="16.5" customHeight="1">
      <c r="A137" s="316"/>
      <c r="B137" s="316"/>
      <c r="C137" s="316"/>
    </row>
    <row r="138" spans="1:3" ht="16.5" customHeight="1">
      <c r="A138" s="316"/>
      <c r="B138" s="316"/>
      <c r="C138" s="316"/>
    </row>
    <row r="139" spans="1:3" ht="16.5" customHeight="1">
      <c r="A139" s="316"/>
      <c r="B139" s="316"/>
      <c r="C139" s="316"/>
    </row>
    <row r="140" spans="1:3" ht="16.5" customHeight="1">
      <c r="A140" s="316"/>
      <c r="B140" s="316"/>
      <c r="C140" s="316"/>
    </row>
    <row r="141" spans="1:3" ht="16.5" customHeight="1">
      <c r="A141" s="316"/>
      <c r="B141" s="316"/>
      <c r="C141" s="316"/>
    </row>
    <row r="142" spans="1:3" ht="16.5" customHeight="1">
      <c r="A142" s="316"/>
      <c r="B142" s="316"/>
      <c r="C142" s="316"/>
    </row>
    <row r="143" spans="1:3" ht="16.5" customHeight="1">
      <c r="A143" s="316"/>
      <c r="B143" s="316"/>
      <c r="C143" s="316"/>
    </row>
    <row r="144" spans="1:3" ht="16.5" customHeight="1">
      <c r="A144" s="316"/>
      <c r="B144" s="316"/>
      <c r="C144" s="316"/>
    </row>
    <row r="145" spans="1:3" ht="16.5" customHeight="1">
      <c r="A145" s="316"/>
      <c r="B145" s="316"/>
      <c r="C145" s="316"/>
    </row>
    <row r="146" spans="1:3" ht="16.5" customHeight="1">
      <c r="A146" s="316"/>
      <c r="B146" s="316"/>
      <c r="C146" s="316"/>
    </row>
    <row r="147" spans="1:3" ht="16.5" customHeight="1">
      <c r="A147" s="316"/>
      <c r="B147" s="316"/>
      <c r="C147" s="316"/>
    </row>
    <row r="148" spans="1:3" ht="16.5" customHeight="1">
      <c r="A148" s="316"/>
      <c r="B148" s="316"/>
      <c r="C148" s="316"/>
    </row>
    <row r="149" spans="1:3" ht="16.5" customHeight="1">
      <c r="A149" s="316"/>
      <c r="B149" s="316"/>
      <c r="C149" s="316"/>
    </row>
    <row r="150" spans="1:3" ht="16.5" customHeight="1">
      <c r="A150" s="316"/>
      <c r="B150" s="316"/>
      <c r="C150" s="316"/>
    </row>
    <row r="151" spans="1:3" ht="16.5" customHeight="1">
      <c r="A151" s="316"/>
      <c r="B151" s="316"/>
      <c r="C151" s="316"/>
    </row>
    <row r="152" spans="1:3" ht="16.5" customHeight="1">
      <c r="A152" s="316"/>
      <c r="B152" s="316"/>
      <c r="C152" s="316"/>
    </row>
    <row r="153" spans="1:3" ht="16.5" customHeight="1">
      <c r="A153" s="316"/>
      <c r="B153" s="316"/>
      <c r="C153" s="316"/>
    </row>
    <row r="154" spans="1:3" ht="16.5" customHeight="1">
      <c r="A154" s="316"/>
      <c r="B154" s="316"/>
      <c r="C154" s="316"/>
    </row>
    <row r="155" spans="1:3" ht="16.5" customHeight="1">
      <c r="A155" s="316"/>
      <c r="B155" s="316"/>
      <c r="C155" s="316"/>
    </row>
    <row r="156" spans="1:3" ht="16.5" customHeight="1">
      <c r="A156" s="316"/>
      <c r="B156" s="316"/>
      <c r="C156" s="316"/>
    </row>
    <row r="157" spans="1:3" ht="16.5" customHeight="1">
      <c r="A157" s="316"/>
      <c r="B157" s="316"/>
      <c r="C157" s="316"/>
    </row>
    <row r="158" spans="1:3" ht="16.5" customHeight="1">
      <c r="A158" s="316"/>
      <c r="B158" s="316"/>
      <c r="C158" s="316"/>
    </row>
    <row r="159" spans="1:3" ht="16.5" customHeight="1">
      <c r="A159" s="316"/>
      <c r="B159" s="316"/>
      <c r="C159" s="316"/>
    </row>
    <row r="160" spans="1:3" ht="16.5" customHeight="1">
      <c r="A160" s="316"/>
      <c r="B160" s="316"/>
      <c r="C160" s="316"/>
    </row>
    <row r="161" spans="1:3" ht="16.5" customHeight="1">
      <c r="A161" s="316"/>
      <c r="B161" s="316"/>
      <c r="C161" s="316"/>
    </row>
    <row r="162" spans="1:3" ht="16.5" customHeight="1">
      <c r="A162" s="316"/>
      <c r="B162" s="316"/>
      <c r="C162" s="316"/>
    </row>
    <row r="163" spans="1:3" ht="16.5" customHeight="1">
      <c r="A163" s="316"/>
      <c r="B163" s="316"/>
      <c r="C163" s="316"/>
    </row>
    <row r="164" spans="1:3" ht="16.5" customHeight="1">
      <c r="A164" s="316"/>
      <c r="B164" s="316"/>
      <c r="C164" s="316"/>
    </row>
    <row r="165" spans="1:3" ht="16.5" customHeight="1">
      <c r="A165" s="316"/>
      <c r="B165" s="316"/>
      <c r="C165" s="316"/>
    </row>
    <row r="166" spans="1:3" ht="16.5" customHeight="1">
      <c r="A166" s="316"/>
      <c r="B166" s="316"/>
      <c r="C166" s="316"/>
    </row>
    <row r="167" spans="1:3" ht="16.5" customHeight="1">
      <c r="A167" s="316"/>
      <c r="B167" s="316"/>
      <c r="C167" s="316"/>
    </row>
    <row r="168" spans="1:3" ht="16.5" customHeight="1">
      <c r="A168" s="316"/>
      <c r="B168" s="316"/>
      <c r="C168" s="316"/>
    </row>
    <row r="169" spans="1:3" ht="16.5" customHeight="1">
      <c r="A169" s="316"/>
      <c r="B169" s="316"/>
      <c r="C169" s="316"/>
    </row>
    <row r="170" spans="1:3" ht="16.5" customHeight="1">
      <c r="A170" s="316"/>
      <c r="B170" s="316"/>
      <c r="C170" s="316"/>
    </row>
    <row r="171" spans="1:3" ht="16.5" customHeight="1">
      <c r="A171" s="316"/>
      <c r="B171" s="316"/>
      <c r="C171" s="316"/>
    </row>
    <row r="172" spans="1:3" ht="16.5" customHeight="1">
      <c r="A172" s="316"/>
      <c r="B172" s="316"/>
      <c r="C172" s="316"/>
    </row>
    <row r="173" spans="1:3" ht="16.5" customHeight="1">
      <c r="A173" s="316"/>
      <c r="B173" s="316"/>
      <c r="C173" s="316"/>
    </row>
    <row r="174" spans="1:3" ht="16.5" customHeight="1">
      <c r="A174" s="316"/>
      <c r="B174" s="316"/>
      <c r="C174" s="316"/>
    </row>
    <row r="175" spans="1:3" ht="16.5" customHeight="1">
      <c r="A175" s="316"/>
      <c r="B175" s="316"/>
      <c r="C175" s="316"/>
    </row>
    <row r="176" spans="1:3" ht="16.5" customHeight="1">
      <c r="A176" s="316"/>
      <c r="B176" s="316"/>
      <c r="C176" s="316"/>
    </row>
    <row r="177" spans="1:3" ht="16.5" customHeight="1">
      <c r="A177" s="316"/>
      <c r="B177" s="316"/>
      <c r="C177" s="316"/>
    </row>
    <row r="178" spans="1:3" ht="16.5" customHeight="1">
      <c r="A178" s="316"/>
      <c r="B178" s="316"/>
      <c r="C178" s="316"/>
    </row>
    <row r="179" spans="1:3" ht="16.5" customHeight="1">
      <c r="A179" s="316"/>
      <c r="B179" s="316"/>
      <c r="C179" s="316"/>
    </row>
    <row r="180" spans="1:3" ht="16.5" customHeight="1">
      <c r="A180" s="316"/>
      <c r="B180" s="316"/>
      <c r="C180" s="316"/>
    </row>
    <row r="181" spans="1:3" ht="16.5" customHeight="1">
      <c r="A181" s="316"/>
      <c r="B181" s="316"/>
      <c r="C181" s="316"/>
    </row>
    <row r="182" spans="1:3" ht="16.5" customHeight="1">
      <c r="A182" s="316"/>
      <c r="B182" s="316"/>
      <c r="C182" s="316"/>
    </row>
    <row r="183" spans="1:3" ht="16.5" customHeight="1">
      <c r="A183" s="316"/>
      <c r="B183" s="316"/>
      <c r="C183" s="316"/>
    </row>
    <row r="184" spans="1:3" ht="16.5" customHeight="1">
      <c r="A184" s="316"/>
      <c r="B184" s="316"/>
      <c r="C184" s="316"/>
    </row>
    <row r="185" spans="1:3" ht="16.5" customHeight="1">
      <c r="A185" s="316"/>
      <c r="B185" s="316"/>
      <c r="C185" s="316"/>
    </row>
    <row r="186" spans="1:3" ht="16.5" customHeight="1">
      <c r="A186" s="316"/>
      <c r="B186" s="316"/>
      <c r="C186" s="316"/>
    </row>
    <row r="187" spans="1:3" ht="16.5" customHeight="1">
      <c r="A187" s="316"/>
      <c r="B187" s="316"/>
      <c r="C187" s="316"/>
    </row>
    <row r="188" spans="1:3" ht="16.5" customHeight="1">
      <c r="A188" s="316"/>
      <c r="B188" s="316"/>
      <c r="C188" s="316"/>
    </row>
    <row r="189" spans="1:3" ht="16.5" customHeight="1">
      <c r="A189" s="316"/>
      <c r="B189" s="316"/>
      <c r="C189" s="316"/>
    </row>
    <row r="190" spans="1:3" ht="16.5" customHeight="1">
      <c r="A190" s="316"/>
      <c r="B190" s="316"/>
      <c r="C190" s="316"/>
    </row>
    <row r="191" spans="1:3" ht="16.5" customHeight="1">
      <c r="A191" s="316"/>
      <c r="B191" s="316"/>
      <c r="C191" s="316"/>
    </row>
    <row r="192" spans="1:3" ht="16.5" customHeight="1">
      <c r="A192" s="316"/>
      <c r="B192" s="316"/>
      <c r="C192" s="316"/>
    </row>
    <row r="193" spans="1:3" ht="16.5" customHeight="1">
      <c r="A193" s="316"/>
      <c r="B193" s="316"/>
      <c r="C193" s="316"/>
    </row>
    <row r="194" spans="1:3" ht="16.5" customHeight="1">
      <c r="A194" s="316"/>
      <c r="B194" s="316"/>
      <c r="C194" s="316"/>
    </row>
    <row r="195" spans="1:3" ht="16.5" customHeight="1">
      <c r="A195" s="316"/>
      <c r="B195" s="316"/>
      <c r="C195" s="316"/>
    </row>
    <row r="196" spans="1:3" ht="16.5" customHeight="1">
      <c r="A196" s="316"/>
      <c r="B196" s="316"/>
      <c r="C196" s="316"/>
    </row>
    <row r="197" spans="1:3" ht="16.5" customHeight="1">
      <c r="A197" s="316"/>
      <c r="B197" s="316"/>
      <c r="C197" s="316"/>
    </row>
    <row r="198" spans="1:3" ht="16.5" customHeight="1">
      <c r="A198" s="316"/>
      <c r="B198" s="316"/>
      <c r="C198" s="316"/>
    </row>
    <row r="199" spans="1:3" ht="16.5" customHeight="1">
      <c r="A199" s="316"/>
      <c r="B199" s="316"/>
      <c r="C199" s="316"/>
    </row>
    <row r="200" spans="1:3" ht="16.5" customHeight="1">
      <c r="A200" s="316"/>
      <c r="B200" s="316"/>
      <c r="C200" s="316"/>
    </row>
    <row r="201" spans="1:3" ht="16.5" customHeight="1">
      <c r="A201" s="316"/>
      <c r="B201" s="316"/>
      <c r="C201" s="316"/>
    </row>
    <row r="202" spans="1:3" ht="16.5" customHeight="1">
      <c r="A202" s="316"/>
      <c r="B202" s="316"/>
      <c r="C202" s="316"/>
    </row>
    <row r="203" spans="1:3" ht="16.5" customHeight="1">
      <c r="A203" s="316"/>
      <c r="B203" s="316"/>
      <c r="C203" s="316"/>
    </row>
    <row r="204" spans="1:3" ht="16.5" customHeight="1">
      <c r="A204" s="316"/>
      <c r="B204" s="316"/>
      <c r="C204" s="316"/>
    </row>
    <row r="205" spans="1:3" ht="16.5" customHeight="1">
      <c r="A205" s="316"/>
      <c r="B205" s="316"/>
      <c r="C205" s="316"/>
    </row>
    <row r="206" spans="1:3" ht="16.5" customHeight="1">
      <c r="A206" s="316"/>
      <c r="B206" s="316"/>
      <c r="C206" s="316"/>
    </row>
    <row r="207" spans="1:3" ht="16.5" customHeight="1">
      <c r="A207" s="316"/>
      <c r="B207" s="316"/>
      <c r="C207" s="316"/>
    </row>
    <row r="208" spans="1:3" ht="16.5" customHeight="1">
      <c r="A208" s="316"/>
      <c r="B208" s="316"/>
      <c r="C208" s="316"/>
    </row>
    <row r="209" spans="1:3" ht="16.5" customHeight="1">
      <c r="A209" s="316"/>
      <c r="B209" s="316"/>
      <c r="C209" s="316"/>
    </row>
    <row r="210" spans="1:3" ht="16.5" customHeight="1">
      <c r="A210" s="316"/>
      <c r="B210" s="316"/>
      <c r="C210" s="316"/>
    </row>
    <row r="211" spans="1:3" ht="16.5" customHeight="1">
      <c r="A211" s="316"/>
      <c r="B211" s="316"/>
      <c r="C211" s="316"/>
    </row>
    <row r="212" spans="1:3" ht="16.5" customHeight="1">
      <c r="A212" s="316"/>
      <c r="B212" s="316"/>
      <c r="C212" s="316"/>
    </row>
    <row r="213" spans="1:3" ht="16.5" customHeight="1">
      <c r="A213" s="316"/>
      <c r="B213" s="316"/>
      <c r="C213" s="316"/>
    </row>
    <row r="214" spans="1:3" ht="16.5" customHeight="1">
      <c r="A214" s="316"/>
      <c r="B214" s="316"/>
      <c r="C214" s="316"/>
    </row>
    <row r="215" spans="1:3" ht="16.5" customHeight="1">
      <c r="A215" s="316"/>
      <c r="B215" s="316"/>
      <c r="C215" s="316"/>
    </row>
    <row r="216" spans="1:3" ht="16.5" customHeight="1">
      <c r="A216" s="316"/>
      <c r="B216" s="316"/>
      <c r="C216" s="316"/>
    </row>
    <row r="217" spans="1:3" ht="16.5" customHeight="1">
      <c r="A217" s="316"/>
      <c r="B217" s="316"/>
      <c r="C217" s="316"/>
    </row>
    <row r="218" spans="1:3" ht="16.5" customHeight="1">
      <c r="A218" s="316"/>
      <c r="B218" s="316"/>
      <c r="C218" s="316"/>
    </row>
    <row r="219" spans="1:3" ht="16.5" customHeight="1">
      <c r="A219" s="316"/>
      <c r="B219" s="316"/>
      <c r="C219" s="316"/>
    </row>
    <row r="220" spans="1:3" ht="16.5" customHeight="1">
      <c r="A220" s="316"/>
      <c r="B220" s="316"/>
      <c r="C220" s="316"/>
    </row>
    <row r="221" spans="1:3" ht="16.5" customHeight="1">
      <c r="A221" s="316"/>
      <c r="B221" s="316"/>
      <c r="C221" s="316"/>
    </row>
    <row r="222" spans="1:3" ht="16.5" customHeight="1">
      <c r="A222" s="316"/>
      <c r="B222" s="316"/>
      <c r="C222" s="316"/>
    </row>
    <row r="223" spans="1:3" ht="16.5" customHeight="1">
      <c r="A223" s="316"/>
      <c r="B223" s="316"/>
      <c r="C223" s="316"/>
    </row>
    <row r="224" spans="1:3" ht="16.5" customHeight="1">
      <c r="A224" s="316"/>
      <c r="B224" s="316"/>
      <c r="C224" s="316"/>
    </row>
    <row r="225" spans="1:3" ht="16.5" customHeight="1">
      <c r="A225" s="316"/>
      <c r="B225" s="316"/>
      <c r="C225" s="316"/>
    </row>
    <row r="226" spans="1:3" ht="16.5" customHeight="1">
      <c r="A226" s="316"/>
      <c r="B226" s="316"/>
      <c r="C226" s="316"/>
    </row>
    <row r="227" spans="1:3" ht="16.5" customHeight="1">
      <c r="A227" s="316"/>
      <c r="B227" s="316"/>
      <c r="C227" s="316"/>
    </row>
    <row r="228" spans="1:3" ht="16.5" customHeight="1">
      <c r="A228" s="316"/>
      <c r="B228" s="316"/>
      <c r="C228" s="316"/>
    </row>
    <row r="229" spans="1:3" ht="16.5" customHeight="1">
      <c r="A229" s="316"/>
      <c r="B229" s="316"/>
      <c r="C229" s="316"/>
    </row>
    <row r="230" spans="1:3" ht="16.5" customHeight="1">
      <c r="A230" s="316"/>
      <c r="B230" s="316"/>
      <c r="C230" s="316"/>
    </row>
    <row r="231" spans="1:3" ht="16.5" customHeight="1">
      <c r="A231" s="316"/>
      <c r="B231" s="316"/>
      <c r="C231" s="316"/>
    </row>
    <row r="232" spans="1:3" ht="16.5" customHeight="1">
      <c r="A232" s="316"/>
      <c r="B232" s="316"/>
      <c r="C232" s="316"/>
    </row>
    <row r="233" spans="1:3" ht="16.5" customHeight="1">
      <c r="A233" s="316"/>
      <c r="B233" s="316"/>
      <c r="C233" s="316"/>
    </row>
    <row r="234" spans="1:3" ht="16.5" customHeight="1">
      <c r="A234" s="316"/>
      <c r="B234" s="316"/>
      <c r="C234" s="316"/>
    </row>
    <row r="235" spans="1:3" ht="16.5" customHeight="1">
      <c r="A235" s="316"/>
      <c r="B235" s="316"/>
      <c r="C235" s="316"/>
    </row>
    <row r="236" spans="1:3" ht="16.5" customHeight="1">
      <c r="A236" s="316"/>
      <c r="B236" s="316"/>
      <c r="C236" s="316"/>
    </row>
    <row r="237" spans="1:3" ht="16.5" customHeight="1">
      <c r="A237" s="316"/>
      <c r="B237" s="316"/>
      <c r="C237" s="316"/>
    </row>
    <row r="238" spans="1:3" ht="16.5" customHeight="1">
      <c r="A238" s="316"/>
      <c r="B238" s="316"/>
      <c r="C238" s="316"/>
    </row>
    <row r="239" spans="1:3" ht="16.5" customHeight="1">
      <c r="A239" s="316"/>
      <c r="B239" s="316"/>
      <c r="C239" s="316"/>
    </row>
    <row r="240" spans="1:3" ht="16.5" customHeight="1">
      <c r="A240" s="316"/>
      <c r="B240" s="316"/>
      <c r="C240" s="316"/>
    </row>
    <row r="241" spans="1:3" ht="16.5" customHeight="1">
      <c r="A241" s="316"/>
      <c r="B241" s="316"/>
      <c r="C241" s="316"/>
    </row>
    <row r="242" spans="1:3" ht="16.5" customHeight="1">
      <c r="A242" s="316"/>
      <c r="B242" s="316"/>
      <c r="C242" s="316"/>
    </row>
    <row r="243" spans="1:3" ht="16.5" customHeight="1">
      <c r="A243" s="316"/>
      <c r="B243" s="316"/>
      <c r="C243" s="316"/>
    </row>
    <row r="244" spans="1:3" ht="16.5" customHeight="1">
      <c r="A244" s="316"/>
      <c r="B244" s="316"/>
      <c r="C244" s="316"/>
    </row>
    <row r="245" spans="1:3" ht="16.5" customHeight="1">
      <c r="A245" s="316"/>
      <c r="B245" s="316"/>
      <c r="C245" s="316"/>
    </row>
    <row r="246" spans="1:3" ht="16.5" customHeight="1">
      <c r="A246" s="316"/>
      <c r="B246" s="316"/>
      <c r="C246" s="316"/>
    </row>
    <row r="247" spans="1:3" ht="16.5" customHeight="1">
      <c r="A247" s="316"/>
      <c r="B247" s="316"/>
      <c r="C247" s="316"/>
    </row>
    <row r="248" spans="1:3" ht="16.5" customHeight="1">
      <c r="A248" s="316"/>
      <c r="B248" s="316"/>
      <c r="C248" s="316"/>
    </row>
    <row r="249" spans="1:3" ht="16.5" customHeight="1">
      <c r="A249" s="316"/>
      <c r="B249" s="316"/>
      <c r="C249" s="316"/>
    </row>
    <row r="250" spans="1:3" ht="16.5" customHeight="1">
      <c r="A250" s="316"/>
      <c r="B250" s="316"/>
      <c r="C250" s="316"/>
    </row>
    <row r="251" spans="1:3" ht="16.5" customHeight="1">
      <c r="A251" s="316"/>
      <c r="B251" s="316"/>
      <c r="C251" s="316"/>
    </row>
    <row r="252" spans="1:3" ht="16.5" customHeight="1">
      <c r="A252" s="316"/>
      <c r="B252" s="316"/>
      <c r="C252" s="316"/>
    </row>
    <row r="253" spans="1:3" ht="16.5" customHeight="1">
      <c r="A253" s="316"/>
      <c r="B253" s="316"/>
      <c r="C253" s="316"/>
    </row>
    <row r="254" spans="1:3" ht="16.5" customHeight="1">
      <c r="A254" s="316"/>
      <c r="B254" s="316"/>
      <c r="C254" s="316"/>
    </row>
    <row r="255" spans="1:3" ht="16.5" customHeight="1">
      <c r="A255" s="316"/>
      <c r="B255" s="316"/>
      <c r="C255" s="316"/>
    </row>
    <row r="256" spans="1:3" ht="16.5" customHeight="1">
      <c r="A256" s="316"/>
      <c r="B256" s="316"/>
      <c r="C256" s="316"/>
    </row>
    <row r="257" spans="1:3" ht="16.5" customHeight="1">
      <c r="A257" s="316"/>
      <c r="B257" s="316"/>
      <c r="C257" s="316"/>
    </row>
    <row r="258" spans="1:3" ht="16.5" customHeight="1">
      <c r="A258" s="316"/>
      <c r="B258" s="316"/>
      <c r="C258" s="316"/>
    </row>
    <row r="259" spans="1:3" ht="16.5" customHeight="1">
      <c r="A259" s="316"/>
      <c r="B259" s="316"/>
      <c r="C259" s="316"/>
    </row>
    <row r="260" spans="1:3" ht="16.5" customHeight="1">
      <c r="A260" s="316"/>
      <c r="B260" s="316"/>
      <c r="C260" s="316"/>
    </row>
    <row r="261" spans="1:3" ht="16.5" customHeight="1">
      <c r="A261" s="316"/>
      <c r="B261" s="316"/>
      <c r="C261" s="316"/>
    </row>
    <row r="262" spans="1:3" ht="16.5" customHeight="1">
      <c r="A262" s="316"/>
      <c r="B262" s="316"/>
      <c r="C262" s="316"/>
    </row>
    <row r="263" spans="1:3" ht="16.5" customHeight="1">
      <c r="A263" s="316"/>
      <c r="B263" s="316"/>
      <c r="C263" s="316"/>
    </row>
    <row r="264" spans="1:3" ht="16.5" customHeight="1">
      <c r="A264" s="316"/>
      <c r="B264" s="316"/>
      <c r="C264" s="316"/>
    </row>
    <row r="265" spans="1:3" ht="16.5" customHeight="1">
      <c r="A265" s="316"/>
      <c r="B265" s="316"/>
      <c r="C265" s="316"/>
    </row>
    <row r="266" spans="1:3" ht="16.5" customHeight="1">
      <c r="A266" s="316"/>
      <c r="B266" s="316"/>
      <c r="C266" s="316"/>
    </row>
    <row r="267" spans="1:3" ht="16.5" customHeight="1">
      <c r="A267" s="316"/>
      <c r="B267" s="316"/>
      <c r="C267" s="316"/>
    </row>
    <row r="268" spans="1:3" ht="16.5" customHeight="1">
      <c r="A268" s="316"/>
      <c r="B268" s="316"/>
      <c r="C268" s="316"/>
    </row>
    <row r="269" spans="1:3" ht="16.5" customHeight="1">
      <c r="A269" s="316"/>
      <c r="B269" s="316"/>
      <c r="C269" s="316"/>
    </row>
    <row r="270" spans="1:3" ht="16.5" customHeight="1">
      <c r="A270" s="316"/>
      <c r="B270" s="316"/>
      <c r="C270" s="316"/>
    </row>
    <row r="271" spans="1:3" ht="16.5" customHeight="1">
      <c r="A271" s="316"/>
      <c r="B271" s="316"/>
      <c r="C271" s="316"/>
    </row>
    <row r="272" spans="1:3" ht="16.5" customHeight="1">
      <c r="A272" s="316"/>
      <c r="B272" s="316"/>
      <c r="C272" s="316"/>
    </row>
    <row r="273" spans="1:3" ht="16.5" customHeight="1">
      <c r="A273" s="316"/>
      <c r="B273" s="316"/>
      <c r="C273" s="316"/>
    </row>
    <row r="274" spans="1:3" ht="16.5" customHeight="1">
      <c r="A274" s="316"/>
      <c r="B274" s="316"/>
      <c r="C274" s="316"/>
    </row>
    <row r="275" spans="1:3" ht="16.5" customHeight="1">
      <c r="A275" s="316"/>
      <c r="B275" s="316"/>
      <c r="C275" s="316"/>
    </row>
    <row r="276" spans="1:3" ht="16.5" customHeight="1">
      <c r="A276" s="316"/>
      <c r="B276" s="316"/>
      <c r="C276" s="316"/>
    </row>
    <row r="277" spans="1:3" ht="16.5" customHeight="1">
      <c r="A277" s="316"/>
      <c r="B277" s="316"/>
      <c r="C277" s="316"/>
    </row>
    <row r="278" spans="1:3" ht="16.5" customHeight="1">
      <c r="A278" s="316"/>
      <c r="B278" s="316"/>
      <c r="C278" s="316"/>
    </row>
    <row r="279" spans="1:3" ht="16.5" customHeight="1">
      <c r="A279" s="316"/>
      <c r="B279" s="316"/>
      <c r="C279" s="316"/>
    </row>
    <row r="280" spans="1:3" ht="16.5" customHeight="1">
      <c r="A280" s="316"/>
      <c r="B280" s="316"/>
      <c r="C280" s="316"/>
    </row>
    <row r="281" spans="1:3" ht="16.5" customHeight="1">
      <c r="A281" s="316"/>
      <c r="B281" s="316"/>
      <c r="C281" s="316"/>
    </row>
    <row r="282" spans="1:3" ht="16.5" customHeight="1">
      <c r="A282" s="316"/>
      <c r="B282" s="316"/>
      <c r="C282" s="316"/>
    </row>
    <row r="283" spans="1:3" ht="16.5" customHeight="1">
      <c r="A283" s="316"/>
      <c r="B283" s="316"/>
      <c r="C283" s="316"/>
    </row>
    <row r="284" spans="1:3" ht="16.5" customHeight="1">
      <c r="A284" s="316"/>
      <c r="B284" s="316"/>
      <c r="C284" s="316"/>
    </row>
    <row r="285" spans="1:3" ht="16.5" customHeight="1">
      <c r="A285" s="316"/>
      <c r="B285" s="316"/>
      <c r="C285" s="316"/>
    </row>
    <row r="286" spans="1:3" ht="16.5" customHeight="1">
      <c r="A286" s="316"/>
      <c r="B286" s="316"/>
      <c r="C286" s="316"/>
    </row>
    <row r="287" spans="1:3" ht="16.5" customHeight="1">
      <c r="A287" s="316"/>
      <c r="B287" s="316"/>
      <c r="C287" s="316"/>
    </row>
    <row r="288" spans="1:3" ht="16.5" customHeight="1">
      <c r="A288" s="316"/>
      <c r="B288" s="316"/>
      <c r="C288" s="316"/>
    </row>
    <row r="289" spans="1:3" ht="16.5" customHeight="1">
      <c r="A289" s="316"/>
      <c r="B289" s="316"/>
      <c r="C289" s="316"/>
    </row>
    <row r="290" spans="1:3" ht="16.5" customHeight="1">
      <c r="A290" s="316"/>
      <c r="B290" s="316"/>
      <c r="C290" s="316"/>
    </row>
    <row r="291" spans="1:3" ht="16.5" customHeight="1">
      <c r="A291" s="316"/>
      <c r="B291" s="316"/>
      <c r="C291" s="316"/>
    </row>
    <row r="292" spans="1:3" ht="16.5" customHeight="1">
      <c r="A292" s="316"/>
      <c r="B292" s="316"/>
      <c r="C292" s="316"/>
    </row>
    <row r="293" spans="1:3" ht="16.5" customHeight="1">
      <c r="A293" s="316"/>
      <c r="B293" s="316"/>
      <c r="C293" s="316"/>
    </row>
    <row r="294" spans="1:3" ht="16.5" customHeight="1">
      <c r="A294" s="316"/>
      <c r="B294" s="316"/>
      <c r="C294" s="316"/>
    </row>
    <row r="295" spans="1:3" ht="16.5" customHeight="1">
      <c r="A295" s="316"/>
      <c r="B295" s="316"/>
      <c r="C295" s="316"/>
    </row>
    <row r="296" spans="1:3" ht="16.5" customHeight="1">
      <c r="A296" s="316"/>
      <c r="B296" s="316"/>
      <c r="C296" s="316"/>
    </row>
    <row r="297" spans="1:3" ht="16.5" customHeight="1">
      <c r="A297" s="316"/>
      <c r="B297" s="316"/>
      <c r="C297" s="316"/>
    </row>
    <row r="298" spans="1:3" ht="16.5" customHeight="1">
      <c r="A298" s="316"/>
      <c r="B298" s="316"/>
      <c r="C298" s="316"/>
    </row>
    <row r="299" spans="1:3" ht="16.5" customHeight="1">
      <c r="A299" s="316"/>
      <c r="B299" s="316"/>
      <c r="C299" s="316"/>
    </row>
    <row r="300" spans="1:3" ht="16.5" customHeight="1">
      <c r="A300" s="316"/>
      <c r="B300" s="316"/>
      <c r="C300" s="316"/>
    </row>
    <row r="301" spans="1:3" ht="16.5" customHeight="1">
      <c r="A301" s="316"/>
      <c r="B301" s="316"/>
      <c r="C301" s="316"/>
    </row>
    <row r="302" spans="1:3" ht="16.5" customHeight="1">
      <c r="A302" s="316"/>
      <c r="B302" s="316"/>
      <c r="C302" s="316"/>
    </row>
    <row r="303" spans="1:3" ht="16.5" customHeight="1">
      <c r="A303" s="316"/>
      <c r="B303" s="316"/>
      <c r="C303" s="316"/>
    </row>
    <row r="304" spans="1:3" ht="16.5" customHeight="1">
      <c r="A304" s="316"/>
      <c r="B304" s="316"/>
      <c r="C304" s="316"/>
    </row>
    <row r="305" spans="1:3" ht="16.5" customHeight="1">
      <c r="A305" s="316"/>
      <c r="B305" s="316"/>
      <c r="C305" s="316"/>
    </row>
    <row r="306" spans="1:3" ht="16.5" customHeight="1">
      <c r="A306" s="316"/>
      <c r="B306" s="316"/>
      <c r="C306" s="316"/>
    </row>
    <row r="307" spans="1:3" ht="16.5" customHeight="1">
      <c r="A307" s="316"/>
      <c r="B307" s="316"/>
      <c r="C307" s="316"/>
    </row>
    <row r="308" spans="1:3" ht="16.5" customHeight="1">
      <c r="A308" s="316"/>
      <c r="B308" s="316"/>
      <c r="C308" s="316"/>
    </row>
    <row r="309" spans="1:3" ht="16.5" customHeight="1">
      <c r="A309" s="316"/>
      <c r="B309" s="316"/>
      <c r="C309" s="316"/>
    </row>
    <row r="310" spans="1:3" ht="16.5" customHeight="1">
      <c r="A310" s="316"/>
      <c r="B310" s="316"/>
      <c r="C310" s="316"/>
    </row>
    <row r="311" spans="1:3" ht="16.5" customHeight="1">
      <c r="A311" s="316"/>
      <c r="B311" s="316"/>
      <c r="C311" s="316"/>
    </row>
    <row r="312" spans="1:3" ht="16.5" customHeight="1">
      <c r="A312" s="316"/>
      <c r="B312" s="316"/>
      <c r="C312" s="316"/>
    </row>
    <row r="313" spans="1:3" ht="16.5" customHeight="1">
      <c r="A313" s="316"/>
      <c r="B313" s="316"/>
      <c r="C313" s="316"/>
    </row>
    <row r="314" spans="1:3" ht="16.5" customHeight="1">
      <c r="A314" s="316"/>
      <c r="B314" s="316"/>
      <c r="C314" s="316"/>
    </row>
    <row r="315" spans="1:3" ht="16.5" customHeight="1">
      <c r="A315" s="316"/>
      <c r="B315" s="316"/>
      <c r="C315" s="316"/>
    </row>
    <row r="316" spans="1:3" ht="16.5" customHeight="1">
      <c r="A316" s="316"/>
      <c r="B316" s="316"/>
      <c r="C316" s="316"/>
    </row>
    <row r="317" spans="1:3" ht="16.5" customHeight="1">
      <c r="A317" s="316"/>
      <c r="B317" s="316"/>
      <c r="C317" s="316"/>
    </row>
    <row r="318" spans="1:3" ht="16.5" customHeight="1">
      <c r="A318" s="316"/>
      <c r="B318" s="316"/>
      <c r="C318" s="316"/>
    </row>
    <row r="319" spans="1:3" ht="16.5" customHeight="1">
      <c r="A319" s="316"/>
      <c r="B319" s="316"/>
      <c r="C319" s="316"/>
    </row>
    <row r="320" spans="1:3" ht="16.5" customHeight="1">
      <c r="A320" s="316"/>
      <c r="B320" s="316"/>
      <c r="C320" s="316"/>
    </row>
    <row r="321" spans="1:3" ht="16.5" customHeight="1">
      <c r="A321" s="316"/>
      <c r="B321" s="316"/>
      <c r="C321" s="316"/>
    </row>
    <row r="322" spans="1:3" ht="16.5" customHeight="1">
      <c r="A322" s="316"/>
      <c r="B322" s="316"/>
      <c r="C322" s="316"/>
    </row>
    <row r="323" spans="1:3" ht="16.5" customHeight="1">
      <c r="A323" s="316"/>
      <c r="B323" s="316"/>
      <c r="C323" s="316"/>
    </row>
    <row r="324" spans="1:3" ht="16.5" customHeight="1">
      <c r="A324" s="316"/>
      <c r="B324" s="316"/>
      <c r="C324" s="316"/>
    </row>
    <row r="325" spans="1:3" ht="16.5" customHeight="1">
      <c r="A325" s="316"/>
      <c r="B325" s="316"/>
      <c r="C325" s="316"/>
    </row>
    <row r="326" spans="1:3" ht="16.5" customHeight="1">
      <c r="A326" s="316"/>
      <c r="B326" s="316"/>
      <c r="C326" s="316"/>
    </row>
    <row r="327" spans="1:3" ht="16.5" customHeight="1">
      <c r="A327" s="316"/>
      <c r="B327" s="316"/>
      <c r="C327" s="316"/>
    </row>
    <row r="328" spans="1:3" ht="16.5" customHeight="1">
      <c r="A328" s="316"/>
      <c r="B328" s="316"/>
      <c r="C328" s="316"/>
    </row>
    <row r="329" spans="1:3" ht="16.5" customHeight="1">
      <c r="A329" s="316"/>
      <c r="B329" s="316"/>
      <c r="C329" s="316"/>
    </row>
    <row r="330" spans="1:3" ht="16.5" customHeight="1">
      <c r="A330" s="316"/>
      <c r="B330" s="316"/>
      <c r="C330" s="316"/>
    </row>
    <row r="331" spans="1:3" ht="16.5" customHeight="1">
      <c r="A331" s="316"/>
      <c r="B331" s="316"/>
      <c r="C331" s="316"/>
    </row>
    <row r="332" spans="1:3" ht="16.5" customHeight="1">
      <c r="A332" s="316"/>
      <c r="B332" s="316"/>
      <c r="C332" s="316"/>
    </row>
    <row r="333" spans="1:3" ht="16.5" customHeight="1">
      <c r="A333" s="316"/>
      <c r="B333" s="316"/>
      <c r="C333" s="316"/>
    </row>
    <row r="334" spans="1:3" ht="16.5" customHeight="1">
      <c r="A334" s="316"/>
      <c r="B334" s="316"/>
      <c r="C334" s="316"/>
    </row>
    <row r="335" spans="1:3" ht="16.5" customHeight="1">
      <c r="A335" s="316"/>
      <c r="B335" s="316"/>
      <c r="C335" s="316"/>
    </row>
    <row r="336" spans="1:3" ht="16.5" customHeight="1">
      <c r="A336" s="316"/>
      <c r="B336" s="316"/>
      <c r="C336" s="316"/>
    </row>
    <row r="337" spans="1:3" ht="16.5" customHeight="1">
      <c r="A337" s="316"/>
      <c r="B337" s="316"/>
      <c r="C337" s="316"/>
    </row>
    <row r="338" spans="1:3" ht="16.5" customHeight="1">
      <c r="A338" s="316"/>
      <c r="B338" s="316"/>
      <c r="C338" s="316"/>
    </row>
    <row r="339" spans="1:3" ht="16.5" customHeight="1">
      <c r="A339" s="316"/>
      <c r="B339" s="316"/>
      <c r="C339" s="316"/>
    </row>
    <row r="340" spans="1:3" ht="16.5" customHeight="1">
      <c r="A340" s="316"/>
      <c r="B340" s="316"/>
      <c r="C340" s="316"/>
    </row>
    <row r="341" spans="1:3" ht="16.5" customHeight="1">
      <c r="A341" s="316"/>
      <c r="B341" s="316"/>
      <c r="C341" s="316"/>
    </row>
    <row r="342" spans="1:3" ht="16.5" customHeight="1">
      <c r="A342" s="316"/>
      <c r="B342" s="316"/>
      <c r="C342" s="316"/>
    </row>
    <row r="343" spans="1:3" ht="16.5" customHeight="1">
      <c r="A343" s="316"/>
      <c r="B343" s="316"/>
      <c r="C343" s="316"/>
    </row>
    <row r="344" spans="1:3" ht="16.5" customHeight="1">
      <c r="A344" s="316"/>
      <c r="B344" s="316"/>
      <c r="C344" s="316"/>
    </row>
    <row r="345" spans="1:3" ht="16.5" customHeight="1">
      <c r="A345" s="316"/>
      <c r="B345" s="316"/>
      <c r="C345" s="316"/>
    </row>
    <row r="346" spans="1:3" ht="16.5" customHeight="1">
      <c r="A346" s="316"/>
      <c r="B346" s="316"/>
      <c r="C346" s="316"/>
    </row>
    <row r="347" spans="1:3" ht="16.5" customHeight="1">
      <c r="A347" s="316"/>
      <c r="B347" s="316"/>
      <c r="C347" s="316"/>
    </row>
    <row r="348" spans="1:3" ht="16.5" customHeight="1">
      <c r="A348" s="316"/>
      <c r="B348" s="316"/>
      <c r="C348" s="316"/>
    </row>
    <row r="349" spans="1:3" ht="16.5" customHeight="1">
      <c r="A349" s="316"/>
      <c r="B349" s="316"/>
      <c r="C349" s="316"/>
    </row>
    <row r="350" spans="1:3" ht="16.5" customHeight="1">
      <c r="A350" s="316"/>
      <c r="B350" s="316"/>
      <c r="C350" s="316"/>
    </row>
    <row r="351" spans="1:3" ht="16.5" customHeight="1">
      <c r="A351" s="316"/>
      <c r="B351" s="316"/>
      <c r="C351" s="316"/>
    </row>
    <row r="352" spans="1:3" ht="16.5" customHeight="1">
      <c r="A352" s="316"/>
      <c r="B352" s="316"/>
      <c r="C352" s="316"/>
    </row>
    <row r="353" spans="1:3" ht="16.5" customHeight="1">
      <c r="A353" s="316"/>
      <c r="B353" s="316"/>
      <c r="C353" s="316"/>
    </row>
    <row r="354" spans="1:3" ht="16.5" customHeight="1">
      <c r="A354" s="316"/>
      <c r="B354" s="316"/>
      <c r="C354" s="316"/>
    </row>
    <row r="355" spans="1:3" ht="16.5" customHeight="1">
      <c r="A355" s="316"/>
      <c r="B355" s="316"/>
      <c r="C355" s="316"/>
    </row>
    <row r="356" spans="1:3" ht="16.5" customHeight="1">
      <c r="A356" s="316"/>
      <c r="B356" s="316"/>
      <c r="C356" s="316"/>
    </row>
    <row r="357" spans="1:3" ht="16.5" customHeight="1">
      <c r="A357" s="316"/>
      <c r="B357" s="316"/>
      <c r="C357" s="316"/>
    </row>
    <row r="358" spans="1:3" ht="16.5" customHeight="1">
      <c r="A358" s="316"/>
      <c r="B358" s="316"/>
      <c r="C358" s="316"/>
    </row>
    <row r="359" spans="1:3" ht="16.5" customHeight="1">
      <c r="A359" s="316"/>
      <c r="B359" s="316"/>
      <c r="C359" s="316"/>
    </row>
    <row r="360" spans="1:3" ht="16.5" customHeight="1">
      <c r="A360" s="316"/>
      <c r="B360" s="316"/>
      <c r="C360" s="316"/>
    </row>
    <row r="361" spans="1:3" ht="16.5" customHeight="1">
      <c r="A361" s="316"/>
      <c r="B361" s="316"/>
      <c r="C361" s="316"/>
    </row>
    <row r="362" spans="1:3" ht="16.5" customHeight="1">
      <c r="A362" s="316"/>
      <c r="B362" s="316"/>
      <c r="C362" s="316"/>
    </row>
    <row r="363" spans="1:3" ht="16.5" customHeight="1">
      <c r="A363" s="316"/>
      <c r="B363" s="316"/>
      <c r="C363" s="316"/>
    </row>
    <row r="364" spans="1:3" ht="16.5" customHeight="1">
      <c r="A364" s="316"/>
      <c r="B364" s="316"/>
      <c r="C364" s="316"/>
    </row>
    <row r="365" spans="1:3" ht="16.5" customHeight="1">
      <c r="A365" s="316"/>
      <c r="B365" s="316"/>
      <c r="C365" s="316"/>
    </row>
    <row r="366" spans="1:3" ht="16.5" customHeight="1">
      <c r="A366" s="316"/>
      <c r="B366" s="316"/>
      <c r="C366" s="316"/>
    </row>
    <row r="367" spans="1:3" ht="16.5" customHeight="1">
      <c r="A367" s="316"/>
      <c r="B367" s="316"/>
      <c r="C367" s="316"/>
    </row>
    <row r="368" spans="1:3" ht="16.5" customHeight="1">
      <c r="A368" s="316"/>
      <c r="B368" s="316"/>
      <c r="C368" s="316"/>
    </row>
    <row r="369" spans="1:3" ht="16.5" customHeight="1">
      <c r="A369" s="316"/>
      <c r="B369" s="316"/>
      <c r="C369" s="316"/>
    </row>
    <row r="370" spans="1:3" ht="16.5" customHeight="1">
      <c r="A370" s="316"/>
      <c r="B370" s="316"/>
      <c r="C370" s="316"/>
    </row>
    <row r="371" spans="1:3" ht="16.5" customHeight="1">
      <c r="A371" s="316"/>
      <c r="B371" s="316"/>
      <c r="C371" s="316"/>
    </row>
    <row r="372" spans="1:3" ht="16.5" customHeight="1">
      <c r="A372" s="316"/>
      <c r="B372" s="316"/>
      <c r="C372" s="316"/>
    </row>
    <row r="373" spans="1:3" ht="16.5" customHeight="1">
      <c r="A373" s="316"/>
      <c r="B373" s="316"/>
      <c r="C373" s="316"/>
    </row>
    <row r="374" spans="1:3" ht="16.5" customHeight="1">
      <c r="A374" s="316"/>
      <c r="B374" s="316"/>
      <c r="C374" s="316"/>
    </row>
    <row r="375" spans="1:3" ht="16.5" customHeight="1">
      <c r="A375" s="316"/>
      <c r="B375" s="316"/>
      <c r="C375" s="316"/>
    </row>
    <row r="376" spans="1:3" ht="16.5" customHeight="1">
      <c r="A376" s="316"/>
      <c r="B376" s="316"/>
      <c r="C376" s="316"/>
    </row>
    <row r="377" spans="1:3" ht="16.5" customHeight="1">
      <c r="A377" s="316"/>
      <c r="B377" s="316"/>
      <c r="C377" s="316"/>
    </row>
    <row r="378" spans="1:3" ht="16.5" customHeight="1">
      <c r="A378" s="316"/>
      <c r="B378" s="316"/>
      <c r="C378" s="316"/>
    </row>
    <row r="379" spans="1:3" ht="16.5" customHeight="1">
      <c r="A379" s="316"/>
      <c r="B379" s="316"/>
      <c r="C379" s="316"/>
    </row>
    <row r="380" spans="1:3" ht="16.5" customHeight="1">
      <c r="A380" s="316"/>
      <c r="B380" s="316"/>
      <c r="C380" s="316"/>
    </row>
    <row r="381" spans="1:3" ht="16.5" customHeight="1">
      <c r="A381" s="316"/>
      <c r="B381" s="316"/>
      <c r="C381" s="316"/>
    </row>
    <row r="382" spans="1:3" ht="16.5" customHeight="1">
      <c r="A382" s="316"/>
      <c r="B382" s="316"/>
      <c r="C382" s="316"/>
    </row>
    <row r="383" spans="1:3" ht="16.5" customHeight="1">
      <c r="A383" s="316"/>
      <c r="B383" s="316"/>
      <c r="C383" s="316"/>
    </row>
    <row r="384" spans="1:3" ht="16.5" customHeight="1">
      <c r="A384" s="316"/>
      <c r="B384" s="316"/>
      <c r="C384" s="316"/>
    </row>
    <row r="385" spans="1:3" ht="16.5" customHeight="1">
      <c r="A385" s="316"/>
      <c r="B385" s="316"/>
      <c r="C385" s="316"/>
    </row>
    <row r="386" spans="1:3" ht="16.5" customHeight="1">
      <c r="A386" s="316"/>
      <c r="B386" s="316"/>
      <c r="C386" s="316"/>
    </row>
    <row r="387" spans="1:3" ht="16.5" customHeight="1">
      <c r="A387" s="316"/>
      <c r="B387" s="316"/>
      <c r="C387" s="316"/>
    </row>
    <row r="388" spans="1:3" ht="16.5" customHeight="1">
      <c r="A388" s="316"/>
      <c r="B388" s="316"/>
      <c r="C388" s="316"/>
    </row>
    <row r="389" spans="1:3" ht="16.5" customHeight="1">
      <c r="A389" s="316"/>
      <c r="B389" s="316"/>
      <c r="C389" s="316"/>
    </row>
    <row r="390" spans="1:3" ht="16.5" customHeight="1">
      <c r="A390" s="316"/>
      <c r="B390" s="316"/>
      <c r="C390" s="316"/>
    </row>
    <row r="391" spans="1:3" ht="16.5" customHeight="1">
      <c r="A391" s="316"/>
      <c r="B391" s="316"/>
      <c r="C391" s="316"/>
    </row>
    <row r="392" spans="1:3" ht="16.5" customHeight="1">
      <c r="A392" s="316"/>
      <c r="B392" s="316"/>
      <c r="C392" s="316"/>
    </row>
    <row r="393" spans="1:3" ht="16.5" customHeight="1">
      <c r="A393" s="316"/>
      <c r="B393" s="316"/>
      <c r="C393" s="316"/>
    </row>
    <row r="394" spans="1:3" ht="16.5" customHeight="1">
      <c r="A394" s="316"/>
      <c r="B394" s="316"/>
      <c r="C394" s="316"/>
    </row>
    <row r="395" spans="1:3" ht="16.5" customHeight="1">
      <c r="A395" s="316"/>
      <c r="B395" s="316"/>
      <c r="C395" s="316"/>
    </row>
    <row r="396" spans="1:3" ht="16.5" customHeight="1">
      <c r="A396" s="316"/>
      <c r="B396" s="316"/>
      <c r="C396" s="316"/>
    </row>
    <row r="397" spans="1:3" ht="16.5" customHeight="1">
      <c r="A397" s="316"/>
      <c r="B397" s="316"/>
      <c r="C397" s="316"/>
    </row>
    <row r="398" spans="1:3" ht="16.5" customHeight="1">
      <c r="A398" s="316"/>
      <c r="B398" s="316"/>
      <c r="C398" s="316"/>
    </row>
    <row r="399" spans="1:3" ht="16.5" customHeight="1">
      <c r="A399" s="316"/>
      <c r="B399" s="316"/>
      <c r="C399" s="316"/>
    </row>
    <row r="400" spans="1:3" ht="16.5" customHeight="1">
      <c r="A400" s="316"/>
      <c r="B400" s="316"/>
      <c r="C400" s="316"/>
    </row>
    <row r="401" spans="1:3" ht="16.5" customHeight="1">
      <c r="A401" s="316"/>
      <c r="B401" s="316"/>
      <c r="C401" s="316"/>
    </row>
    <row r="402" spans="1:3" ht="16.5" customHeight="1">
      <c r="A402" s="316"/>
      <c r="B402" s="316"/>
      <c r="C402" s="316"/>
    </row>
    <row r="403" spans="1:3" ht="16.5" customHeight="1">
      <c r="A403" s="316"/>
      <c r="B403" s="316"/>
      <c r="C403" s="316"/>
    </row>
    <row r="404" spans="1:3" ht="16.5" customHeight="1">
      <c r="A404" s="316"/>
      <c r="B404" s="316"/>
      <c r="C404" s="316"/>
    </row>
    <row r="405" spans="1:3" ht="16.5" customHeight="1">
      <c r="A405" s="316"/>
      <c r="B405" s="316"/>
      <c r="C405" s="316"/>
    </row>
    <row r="406" spans="1:3" ht="16.5" customHeight="1">
      <c r="A406" s="316"/>
      <c r="B406" s="316"/>
      <c r="C406" s="316"/>
    </row>
    <row r="407" spans="1:3" ht="16.5" customHeight="1">
      <c r="A407" s="316"/>
      <c r="B407" s="316"/>
      <c r="C407" s="316"/>
    </row>
    <row r="408" spans="1:3" ht="16.5" customHeight="1">
      <c r="A408" s="316"/>
      <c r="B408" s="316"/>
      <c r="C408" s="316"/>
    </row>
    <row r="409" spans="1:3" ht="16.5" customHeight="1">
      <c r="A409" s="316"/>
      <c r="B409" s="316"/>
      <c r="C409" s="316"/>
    </row>
    <row r="410" spans="1:3" ht="16.5" customHeight="1">
      <c r="A410" s="316"/>
      <c r="B410" s="316"/>
      <c r="C410" s="316"/>
    </row>
    <row r="411" spans="1:3" ht="16.5" customHeight="1">
      <c r="A411" s="316"/>
      <c r="B411" s="316"/>
      <c r="C411" s="316"/>
    </row>
    <row r="412" spans="1:3" ht="16.5" customHeight="1">
      <c r="A412" s="316"/>
      <c r="B412" s="316"/>
      <c r="C412" s="316"/>
    </row>
    <row r="413" spans="1:3" ht="16.5" customHeight="1">
      <c r="A413" s="316"/>
      <c r="B413" s="316"/>
      <c r="C413" s="316"/>
    </row>
    <row r="414" spans="1:3" ht="16.5" customHeight="1">
      <c r="A414" s="316"/>
      <c r="B414" s="316"/>
      <c r="C414" s="316"/>
    </row>
    <row r="415" spans="1:3" ht="16.5" customHeight="1">
      <c r="A415" s="316"/>
      <c r="B415" s="316"/>
      <c r="C415" s="316"/>
    </row>
    <row r="416" spans="1:3" ht="16.5" customHeight="1">
      <c r="A416" s="316"/>
      <c r="B416" s="316"/>
      <c r="C416" s="316"/>
    </row>
    <row r="417" spans="1:3" ht="16.5" customHeight="1">
      <c r="A417" s="316"/>
      <c r="B417" s="316"/>
      <c r="C417" s="316"/>
    </row>
    <row r="418" spans="1:3" ht="16.5" customHeight="1">
      <c r="A418" s="316"/>
      <c r="B418" s="316"/>
      <c r="C418" s="316"/>
    </row>
    <row r="419" spans="1:3" ht="16.5" customHeight="1">
      <c r="A419" s="316"/>
      <c r="B419" s="316"/>
      <c r="C419" s="316"/>
    </row>
    <row r="420" spans="1:3" ht="16.5" customHeight="1">
      <c r="A420" s="316"/>
      <c r="B420" s="316"/>
      <c r="C420" s="316"/>
    </row>
    <row r="421" spans="1:3" ht="16.5" customHeight="1">
      <c r="A421" s="316"/>
      <c r="B421" s="316"/>
      <c r="C421" s="316"/>
    </row>
    <row r="422" spans="1:3" ht="16.5" customHeight="1">
      <c r="A422" s="316"/>
      <c r="B422" s="316"/>
      <c r="C422" s="316"/>
    </row>
    <row r="423" spans="1:3" ht="16.5" customHeight="1">
      <c r="A423" s="316"/>
      <c r="B423" s="316"/>
      <c r="C423" s="316"/>
    </row>
    <row r="424" spans="1:3" ht="16.5" customHeight="1">
      <c r="A424" s="316"/>
      <c r="B424" s="316"/>
      <c r="C424" s="316"/>
    </row>
    <row r="425" spans="1:3" ht="16.5" customHeight="1">
      <c r="A425" s="316"/>
      <c r="B425" s="316"/>
      <c r="C425" s="316"/>
    </row>
    <row r="426" spans="1:3" ht="16.5" customHeight="1">
      <c r="A426" s="316"/>
      <c r="B426" s="316"/>
      <c r="C426" s="316"/>
    </row>
    <row r="427" spans="1:3" ht="16.5" customHeight="1">
      <c r="A427" s="316"/>
      <c r="B427" s="316"/>
      <c r="C427" s="316"/>
    </row>
    <row r="428" spans="1:3" ht="16.5" customHeight="1">
      <c r="A428" s="316"/>
      <c r="B428" s="316"/>
      <c r="C428" s="316"/>
    </row>
    <row r="429" spans="1:3" ht="16.5" customHeight="1">
      <c r="A429" s="316"/>
      <c r="B429" s="316"/>
      <c r="C429" s="316"/>
    </row>
    <row r="430" spans="1:3" ht="16.5" customHeight="1">
      <c r="A430" s="316"/>
      <c r="B430" s="316"/>
      <c r="C430" s="316"/>
    </row>
    <row r="431" spans="1:3" ht="16.5" customHeight="1">
      <c r="A431" s="316"/>
      <c r="B431" s="316"/>
      <c r="C431" s="316"/>
    </row>
    <row r="432" spans="1:3" ht="16.5" customHeight="1">
      <c r="A432" s="316"/>
      <c r="B432" s="316"/>
      <c r="C432" s="316"/>
    </row>
    <row r="433" spans="1:3" ht="16.5" customHeight="1">
      <c r="A433" s="316"/>
      <c r="B433" s="316"/>
      <c r="C433" s="316"/>
    </row>
    <row r="434" spans="1:3" ht="16.5" customHeight="1">
      <c r="A434" s="316"/>
      <c r="B434" s="316"/>
      <c r="C434" s="316"/>
    </row>
    <row r="435" spans="1:3" ht="16.5" customHeight="1">
      <c r="A435" s="316"/>
      <c r="B435" s="316"/>
      <c r="C435" s="316"/>
    </row>
    <row r="436" spans="1:3" ht="16.5" customHeight="1">
      <c r="A436" s="316"/>
      <c r="B436" s="316"/>
      <c r="C436" s="316"/>
    </row>
    <row r="437" spans="1:3" ht="16.5" customHeight="1">
      <c r="A437" s="316"/>
      <c r="B437" s="316"/>
      <c r="C437" s="316"/>
    </row>
    <row r="438" spans="1:3" ht="16.5" customHeight="1">
      <c r="A438" s="316"/>
      <c r="B438" s="316"/>
      <c r="C438" s="316"/>
    </row>
    <row r="439" spans="1:3" ht="16.5" customHeight="1">
      <c r="A439" s="316"/>
      <c r="B439" s="316"/>
      <c r="C439" s="316"/>
    </row>
    <row r="440" spans="1:3" ht="16.5" customHeight="1">
      <c r="A440" s="316"/>
      <c r="B440" s="316"/>
      <c r="C440" s="316"/>
    </row>
    <row r="441" spans="1:3" ht="16.5" customHeight="1">
      <c r="A441" s="316"/>
      <c r="B441" s="316"/>
      <c r="C441" s="316"/>
    </row>
    <row r="442" spans="1:3" ht="16.5" customHeight="1">
      <c r="A442" s="316"/>
      <c r="B442" s="316"/>
      <c r="C442" s="316"/>
    </row>
    <row r="443" spans="1:3" ht="16.5" customHeight="1">
      <c r="A443" s="316"/>
      <c r="B443" s="316"/>
      <c r="C443" s="316"/>
    </row>
    <row r="444" spans="1:3" ht="16.5" customHeight="1">
      <c r="A444" s="316"/>
      <c r="B444" s="316"/>
      <c r="C444" s="316"/>
    </row>
    <row r="445" spans="1:3" ht="16.5" customHeight="1">
      <c r="A445" s="316"/>
      <c r="B445" s="316"/>
      <c r="C445" s="316"/>
    </row>
    <row r="446" spans="1:3" ht="16.5" customHeight="1">
      <c r="A446" s="316"/>
      <c r="B446" s="316"/>
      <c r="C446" s="316"/>
    </row>
    <row r="447" spans="1:3" ht="16.5" customHeight="1">
      <c r="A447" s="316"/>
      <c r="B447" s="316"/>
      <c r="C447" s="316"/>
    </row>
    <row r="448" spans="1:3" ht="16.5" customHeight="1">
      <c r="A448" s="316"/>
      <c r="B448" s="316"/>
      <c r="C448" s="316"/>
    </row>
    <row r="449" spans="1:3" ht="16.5" customHeight="1">
      <c r="A449" s="316"/>
      <c r="B449" s="316"/>
      <c r="C449" s="316"/>
    </row>
    <row r="450" spans="1:3" ht="16.5" customHeight="1">
      <c r="A450" s="316"/>
      <c r="B450" s="316"/>
      <c r="C450" s="316"/>
    </row>
    <row r="451" spans="1:3" ht="16.5" customHeight="1">
      <c r="A451" s="316"/>
      <c r="B451" s="316"/>
      <c r="C451" s="316"/>
    </row>
    <row r="452" spans="1:3" ht="16.5" customHeight="1">
      <c r="A452" s="316"/>
      <c r="B452" s="316"/>
      <c r="C452" s="316"/>
    </row>
    <row r="453" spans="1:3" ht="16.5" customHeight="1">
      <c r="A453" s="316"/>
      <c r="B453" s="316"/>
      <c r="C453" s="316"/>
    </row>
    <row r="454" spans="1:3" ht="16.5" customHeight="1">
      <c r="A454" s="316"/>
      <c r="B454" s="316"/>
      <c r="C454" s="316"/>
    </row>
    <row r="455" spans="1:3" ht="16.5" customHeight="1">
      <c r="A455" s="316"/>
      <c r="B455" s="316"/>
      <c r="C455" s="316"/>
    </row>
    <row r="456" spans="1:3" ht="16.5" customHeight="1">
      <c r="A456" s="316"/>
      <c r="B456" s="316"/>
      <c r="C456" s="316"/>
    </row>
    <row r="457" spans="1:3" ht="16.5" customHeight="1">
      <c r="A457" s="316"/>
      <c r="B457" s="316"/>
      <c r="C457" s="316"/>
    </row>
    <row r="458" spans="1:3" ht="16.5" customHeight="1">
      <c r="A458" s="316"/>
      <c r="B458" s="316"/>
      <c r="C458" s="316"/>
    </row>
    <row r="459" spans="1:3" ht="16.5" customHeight="1">
      <c r="A459" s="316"/>
      <c r="B459" s="316"/>
      <c r="C459" s="316"/>
    </row>
    <row r="460" spans="1:3" ht="16.5" customHeight="1">
      <c r="A460" s="316"/>
      <c r="B460" s="316"/>
      <c r="C460" s="316"/>
    </row>
    <row r="461" spans="1:3" ht="16.5" customHeight="1">
      <c r="A461" s="316"/>
      <c r="B461" s="316"/>
      <c r="C461" s="316"/>
    </row>
    <row r="462" spans="1:3" ht="16.5" customHeight="1">
      <c r="A462" s="316"/>
      <c r="B462" s="316"/>
      <c r="C462" s="316"/>
    </row>
    <row r="463" spans="1:3" ht="16.5" customHeight="1">
      <c r="A463" s="316"/>
      <c r="B463" s="316"/>
      <c r="C463" s="316"/>
    </row>
    <row r="464" spans="1:3" ht="16.5" customHeight="1">
      <c r="A464" s="316"/>
      <c r="B464" s="316"/>
      <c r="C464" s="316"/>
    </row>
    <row r="465" spans="1:3" ht="16.5" customHeight="1">
      <c r="A465" s="316"/>
      <c r="B465" s="316"/>
      <c r="C465" s="316"/>
    </row>
    <row r="466" spans="1:3" ht="16.5" customHeight="1">
      <c r="A466" s="316"/>
      <c r="B466" s="316"/>
      <c r="C466" s="316"/>
    </row>
    <row r="467" spans="1:3" ht="16.5" customHeight="1">
      <c r="A467" s="316"/>
      <c r="B467" s="316"/>
      <c r="C467" s="316"/>
    </row>
    <row r="468" spans="1:3" ht="16.5" customHeight="1">
      <c r="A468" s="316"/>
      <c r="B468" s="316"/>
      <c r="C468" s="316"/>
    </row>
    <row r="469" spans="1:3" ht="16.5" customHeight="1">
      <c r="A469" s="316"/>
      <c r="B469" s="316"/>
      <c r="C469" s="316"/>
    </row>
    <row r="470" spans="1:3" ht="16.5" customHeight="1">
      <c r="A470" s="316"/>
      <c r="B470" s="316"/>
      <c r="C470" s="316"/>
    </row>
    <row r="471" spans="1:3" ht="16.5" customHeight="1">
      <c r="A471" s="316"/>
      <c r="B471" s="316"/>
      <c r="C471" s="316"/>
    </row>
    <row r="472" spans="1:3" ht="16.5" customHeight="1">
      <c r="A472" s="316"/>
      <c r="B472" s="316"/>
      <c r="C472" s="316"/>
    </row>
    <row r="473" spans="1:3" ht="16.5" customHeight="1">
      <c r="A473" s="316"/>
      <c r="B473" s="316"/>
      <c r="C473" s="316"/>
    </row>
    <row r="474" spans="1:3" ht="16.5" customHeight="1">
      <c r="A474" s="316"/>
      <c r="B474" s="316"/>
      <c r="C474" s="316"/>
    </row>
    <row r="475" spans="1:3" ht="16.5" customHeight="1">
      <c r="A475" s="316"/>
      <c r="B475" s="316"/>
      <c r="C475" s="316"/>
    </row>
    <row r="476" spans="1:3" ht="16.5" customHeight="1">
      <c r="A476" s="316"/>
      <c r="B476" s="316"/>
      <c r="C476" s="316"/>
    </row>
    <row r="477" spans="1:3" ht="16.5" customHeight="1">
      <c r="A477" s="316"/>
      <c r="B477" s="316"/>
      <c r="C477" s="316"/>
    </row>
    <row r="478" spans="1:3" ht="16.5" customHeight="1">
      <c r="A478" s="316"/>
      <c r="B478" s="316"/>
      <c r="C478" s="316"/>
    </row>
    <row r="479" spans="1:3" ht="16.5" customHeight="1">
      <c r="A479" s="316"/>
      <c r="B479" s="316"/>
      <c r="C479" s="316"/>
    </row>
    <row r="480" spans="1:3" ht="16.5" customHeight="1">
      <c r="A480" s="316"/>
      <c r="B480" s="316"/>
      <c r="C480" s="316"/>
    </row>
    <row r="481" spans="1:3" ht="16.5" customHeight="1">
      <c r="A481" s="316"/>
      <c r="B481" s="316"/>
      <c r="C481" s="316"/>
    </row>
    <row r="482" spans="1:3" ht="16.5" customHeight="1">
      <c r="A482" s="316"/>
      <c r="B482" s="316"/>
      <c r="C482" s="316"/>
    </row>
    <row r="483" spans="1:3" ht="16.5" customHeight="1">
      <c r="A483" s="316"/>
      <c r="B483" s="316"/>
      <c r="C483" s="316"/>
    </row>
    <row r="484" spans="1:3" ht="16.5" customHeight="1">
      <c r="A484" s="316"/>
      <c r="B484" s="316"/>
      <c r="C484" s="316"/>
    </row>
    <row r="485" spans="1:3" ht="16.5" customHeight="1">
      <c r="A485" s="316"/>
      <c r="B485" s="316"/>
      <c r="C485" s="316"/>
    </row>
    <row r="486" spans="1:3" ht="16.5" customHeight="1">
      <c r="A486" s="316"/>
      <c r="B486" s="316"/>
      <c r="C486" s="316"/>
    </row>
    <row r="487" spans="1:3" ht="16.5" customHeight="1">
      <c r="A487" s="316"/>
      <c r="B487" s="316"/>
      <c r="C487" s="316"/>
    </row>
    <row r="488" spans="1:3" ht="16.5" customHeight="1">
      <c r="A488" s="316"/>
      <c r="B488" s="316"/>
      <c r="C488" s="316"/>
    </row>
    <row r="489" spans="1:3" ht="16.5" customHeight="1">
      <c r="A489" s="316"/>
      <c r="B489" s="316"/>
      <c r="C489" s="316"/>
    </row>
    <row r="490" spans="1:3" ht="16.5" customHeight="1">
      <c r="A490" s="316"/>
      <c r="B490" s="316"/>
      <c r="C490" s="316"/>
    </row>
    <row r="491" spans="1:3" ht="16.5" customHeight="1">
      <c r="A491" s="316"/>
      <c r="B491" s="316"/>
      <c r="C491" s="316"/>
    </row>
    <row r="492" spans="1:3" ht="16.5" customHeight="1">
      <c r="A492" s="316"/>
      <c r="B492" s="316"/>
      <c r="C492" s="316"/>
    </row>
    <row r="493" spans="1:3" ht="16.5" customHeight="1">
      <c r="A493" s="316"/>
      <c r="B493" s="316"/>
      <c r="C493" s="316"/>
    </row>
    <row r="494" spans="1:3" ht="16.5" customHeight="1">
      <c r="A494" s="316"/>
      <c r="B494" s="316"/>
      <c r="C494" s="316"/>
    </row>
    <row r="495" spans="1:3" ht="16.5" customHeight="1">
      <c r="A495" s="316"/>
      <c r="B495" s="316"/>
      <c r="C495" s="316"/>
    </row>
    <row r="496" spans="1:3" ht="16.5" customHeight="1">
      <c r="A496" s="316"/>
      <c r="B496" s="316"/>
      <c r="C496" s="316"/>
    </row>
    <row r="497" spans="1:3" ht="16.5" customHeight="1">
      <c r="A497" s="316"/>
      <c r="B497" s="316"/>
      <c r="C497" s="316"/>
    </row>
    <row r="498" spans="1:3" ht="16.5" customHeight="1">
      <c r="A498" s="316"/>
      <c r="B498" s="316"/>
      <c r="C498" s="316"/>
    </row>
    <row r="499" spans="1:3" ht="16.5" customHeight="1">
      <c r="A499" s="316"/>
      <c r="B499" s="316"/>
      <c r="C499" s="316"/>
    </row>
    <row r="500" spans="1:3" ht="16.5" customHeight="1">
      <c r="A500" s="316"/>
      <c r="B500" s="316"/>
      <c r="C500" s="316"/>
    </row>
    <row r="501" spans="1:3" ht="16.5" customHeight="1">
      <c r="A501" s="316"/>
      <c r="B501" s="316"/>
      <c r="C501" s="316"/>
    </row>
    <row r="502" spans="1:3" ht="16.5" customHeight="1">
      <c r="A502" s="316"/>
      <c r="B502" s="316"/>
      <c r="C502" s="316"/>
    </row>
    <row r="503" spans="1:3" ht="16.5" customHeight="1">
      <c r="A503" s="316"/>
      <c r="B503" s="316"/>
      <c r="C503" s="316"/>
    </row>
    <row r="504" spans="1:3" ht="16.5" customHeight="1">
      <c r="A504" s="316"/>
      <c r="B504" s="316"/>
      <c r="C504" s="316"/>
    </row>
    <row r="505" spans="1:3" ht="16.5" customHeight="1">
      <c r="A505" s="316"/>
      <c r="B505" s="316"/>
      <c r="C505" s="316"/>
    </row>
    <row r="506" spans="1:3" ht="16.5" customHeight="1">
      <c r="A506" s="316"/>
      <c r="B506" s="316"/>
      <c r="C506" s="316"/>
    </row>
    <row r="507" spans="1:3" ht="16.5" customHeight="1">
      <c r="A507" s="316"/>
      <c r="B507" s="316"/>
      <c r="C507" s="316"/>
    </row>
    <row r="508" spans="1:3" ht="16.5" customHeight="1">
      <c r="A508" s="316"/>
      <c r="B508" s="316"/>
      <c r="C508" s="316"/>
    </row>
    <row r="509" spans="1:3" ht="16.5" customHeight="1">
      <c r="A509" s="316"/>
      <c r="B509" s="316"/>
      <c r="C509" s="316"/>
    </row>
    <row r="510" spans="1:3" ht="16.5" customHeight="1">
      <c r="A510" s="316"/>
      <c r="B510" s="316"/>
      <c r="C510" s="316"/>
    </row>
    <row r="511" spans="1:3" ht="16.5" customHeight="1">
      <c r="A511" s="316"/>
      <c r="B511" s="316"/>
      <c r="C511" s="316"/>
    </row>
    <row r="512" spans="1:3" ht="16.5" customHeight="1">
      <c r="A512" s="316"/>
      <c r="B512" s="316"/>
      <c r="C512" s="316"/>
    </row>
    <row r="513" spans="1:3" ht="16.5" customHeight="1">
      <c r="A513" s="316"/>
      <c r="B513" s="316"/>
      <c r="C513" s="316"/>
    </row>
    <row r="514" spans="1:3" ht="16.5" customHeight="1">
      <c r="A514" s="316"/>
      <c r="B514" s="316"/>
      <c r="C514" s="316"/>
    </row>
    <row r="515" spans="1:3" ht="16.5" customHeight="1">
      <c r="A515" s="316"/>
      <c r="B515" s="316"/>
      <c r="C515" s="316"/>
    </row>
    <row r="516" spans="1:3" ht="16.5" customHeight="1">
      <c r="A516" s="316"/>
      <c r="B516" s="316"/>
      <c r="C516" s="316"/>
    </row>
    <row r="517" spans="1:3" ht="16.5" customHeight="1">
      <c r="A517" s="316"/>
      <c r="B517" s="316"/>
      <c r="C517" s="316"/>
    </row>
    <row r="518" spans="1:3" ht="16.5" customHeight="1">
      <c r="A518" s="316"/>
      <c r="B518" s="316"/>
      <c r="C518" s="316"/>
    </row>
    <row r="519" spans="1:3" ht="16.5" customHeight="1">
      <c r="A519" s="316"/>
      <c r="B519" s="316"/>
      <c r="C519" s="316"/>
    </row>
    <row r="520" spans="1:3" ht="16.5" customHeight="1">
      <c r="A520" s="316"/>
      <c r="B520" s="316"/>
      <c r="C520" s="316"/>
    </row>
    <row r="521" spans="1:3" ht="16.5" customHeight="1">
      <c r="A521" s="316"/>
      <c r="B521" s="316"/>
      <c r="C521" s="316"/>
    </row>
    <row r="522" spans="1:3" ht="16.5" customHeight="1">
      <c r="A522" s="316"/>
      <c r="B522" s="316"/>
      <c r="C522" s="316"/>
    </row>
    <row r="523" spans="1:3" ht="16.5" customHeight="1">
      <c r="A523" s="316"/>
      <c r="B523" s="316"/>
      <c r="C523" s="316"/>
    </row>
    <row r="524" spans="1:3" ht="16.5" customHeight="1">
      <c r="A524" s="316"/>
      <c r="B524" s="316"/>
      <c r="C524" s="316"/>
    </row>
    <row r="525" spans="1:3" ht="16.5" customHeight="1">
      <c r="A525" s="316"/>
      <c r="B525" s="316"/>
      <c r="C525" s="316"/>
    </row>
    <row r="526" spans="1:3" ht="16.5" customHeight="1">
      <c r="A526" s="316"/>
      <c r="B526" s="316"/>
      <c r="C526" s="316"/>
    </row>
    <row r="527" spans="1:3" ht="16.5" customHeight="1">
      <c r="A527" s="316"/>
      <c r="B527" s="316"/>
      <c r="C527" s="316"/>
    </row>
    <row r="528" spans="1:3" ht="16.5" customHeight="1">
      <c r="A528" s="316"/>
      <c r="B528" s="316"/>
      <c r="C528" s="316"/>
    </row>
    <row r="529" spans="1:3" ht="16.5" customHeight="1">
      <c r="A529" s="316"/>
      <c r="B529" s="316"/>
      <c r="C529" s="316"/>
    </row>
    <row r="530" spans="1:3" ht="16.5" customHeight="1">
      <c r="A530" s="316"/>
      <c r="B530" s="316"/>
      <c r="C530" s="316"/>
    </row>
    <row r="531" spans="1:3" ht="16.5" customHeight="1">
      <c r="A531" s="316"/>
      <c r="B531" s="316"/>
      <c r="C531" s="316"/>
    </row>
    <row r="532" spans="1:3" ht="16.5" customHeight="1">
      <c r="A532" s="316"/>
      <c r="B532" s="316"/>
      <c r="C532" s="316"/>
    </row>
    <row r="533" spans="1:3" ht="16.5" customHeight="1">
      <c r="A533" s="316"/>
      <c r="B533" s="316"/>
      <c r="C533" s="316"/>
    </row>
    <row r="534" spans="1:3" ht="16.5" customHeight="1">
      <c r="A534" s="316"/>
      <c r="B534" s="316"/>
      <c r="C534" s="316"/>
    </row>
    <row r="535" spans="1:3" ht="16.5" customHeight="1">
      <c r="A535" s="316"/>
      <c r="B535" s="316"/>
      <c r="C535" s="316"/>
    </row>
    <row r="536" spans="1:3" ht="16.5" customHeight="1">
      <c r="A536" s="316"/>
      <c r="B536" s="316"/>
      <c r="C536" s="316"/>
    </row>
    <row r="537" spans="1:3" ht="16.5" customHeight="1">
      <c r="A537" s="316"/>
      <c r="B537" s="316"/>
      <c r="C537" s="316"/>
    </row>
    <row r="538" spans="1:3" ht="16.5" customHeight="1">
      <c r="A538" s="316"/>
      <c r="B538" s="316"/>
      <c r="C538" s="316"/>
    </row>
    <row r="539" spans="1:3" ht="16.5" customHeight="1">
      <c r="A539" s="316"/>
      <c r="B539" s="316"/>
      <c r="C539" s="316"/>
    </row>
    <row r="540" spans="1:3" ht="16.5" customHeight="1">
      <c r="A540" s="316"/>
      <c r="B540" s="316"/>
      <c r="C540" s="316"/>
    </row>
    <row r="541" spans="1:3" ht="16.5" customHeight="1">
      <c r="A541" s="316"/>
      <c r="B541" s="316"/>
      <c r="C541" s="316"/>
    </row>
    <row r="542" spans="1:3" ht="16.5" customHeight="1">
      <c r="A542" s="316"/>
      <c r="B542" s="316"/>
      <c r="C542" s="316"/>
    </row>
    <row r="543" spans="1:3" ht="16.5" customHeight="1">
      <c r="A543" s="316"/>
      <c r="B543" s="316"/>
      <c r="C543" s="316"/>
    </row>
    <row r="544" spans="1:3" ht="16.5" customHeight="1">
      <c r="A544" s="316"/>
      <c r="B544" s="316"/>
      <c r="C544" s="316"/>
    </row>
    <row r="545" spans="1:3" ht="16.5" customHeight="1">
      <c r="A545" s="316"/>
      <c r="B545" s="316"/>
      <c r="C545" s="316"/>
    </row>
    <row r="546" spans="1:3" ht="16.5" customHeight="1">
      <c r="A546" s="316"/>
      <c r="B546" s="316"/>
      <c r="C546" s="316"/>
    </row>
    <row r="547" spans="1:3" ht="16.5" customHeight="1">
      <c r="A547" s="316"/>
      <c r="B547" s="316"/>
      <c r="C547" s="316"/>
    </row>
    <row r="548" spans="1:3" ht="16.5" customHeight="1">
      <c r="A548" s="316"/>
      <c r="B548" s="316"/>
      <c r="C548" s="316"/>
    </row>
    <row r="549" spans="1:3" ht="16.5" customHeight="1">
      <c r="A549" s="316"/>
      <c r="B549" s="316"/>
      <c r="C549" s="316"/>
    </row>
    <row r="550" spans="1:3" ht="16.5" customHeight="1">
      <c r="A550" s="316"/>
      <c r="B550" s="316"/>
      <c r="C550" s="316"/>
    </row>
    <row r="551" spans="1:3" ht="16.5" customHeight="1">
      <c r="A551" s="316"/>
      <c r="B551" s="316"/>
      <c r="C551" s="316"/>
    </row>
    <row r="552" spans="1:3" ht="16.5" customHeight="1">
      <c r="A552" s="316"/>
      <c r="B552" s="316"/>
      <c r="C552" s="316"/>
    </row>
    <row r="553" spans="1:3" ht="16.5" customHeight="1">
      <c r="A553" s="316"/>
      <c r="B553" s="316"/>
      <c r="C553" s="316"/>
    </row>
    <row r="554" spans="1:3" ht="16.5" customHeight="1">
      <c r="A554" s="316"/>
      <c r="B554" s="316"/>
      <c r="C554" s="316"/>
    </row>
    <row r="555" spans="1:3" ht="16.5" customHeight="1">
      <c r="A555" s="316"/>
      <c r="B555" s="316"/>
      <c r="C555" s="316"/>
    </row>
    <row r="556" spans="1:3" ht="16.5" customHeight="1">
      <c r="A556" s="316"/>
      <c r="B556" s="316"/>
      <c r="C556" s="316"/>
    </row>
    <row r="557" spans="1:3" ht="16.5" customHeight="1">
      <c r="A557" s="316"/>
      <c r="B557" s="316"/>
      <c r="C557" s="316"/>
    </row>
    <row r="558" spans="1:3" ht="16.5" customHeight="1">
      <c r="A558" s="316"/>
      <c r="B558" s="316"/>
      <c r="C558" s="316"/>
    </row>
    <row r="559" spans="1:3" ht="16.5" customHeight="1">
      <c r="A559" s="316"/>
      <c r="B559" s="316"/>
      <c r="C559" s="316"/>
    </row>
    <row r="560" spans="1:3" ht="16.5" customHeight="1">
      <c r="A560" s="316"/>
      <c r="B560" s="316"/>
      <c r="C560" s="316"/>
    </row>
    <row r="561" spans="1:3" ht="16.5" customHeight="1">
      <c r="A561" s="316"/>
      <c r="B561" s="316"/>
      <c r="C561" s="316"/>
    </row>
    <row r="562" spans="1:3" ht="16.5" customHeight="1">
      <c r="A562" s="316"/>
      <c r="B562" s="316"/>
      <c r="C562" s="316"/>
    </row>
    <row r="563" spans="1:3" ht="16.5" customHeight="1">
      <c r="A563" s="316"/>
      <c r="B563" s="316"/>
      <c r="C563" s="316"/>
    </row>
    <row r="564" spans="1:3" ht="16.5" customHeight="1">
      <c r="A564" s="316"/>
      <c r="B564" s="316"/>
      <c r="C564" s="316"/>
    </row>
    <row r="565" spans="1:3" ht="16.5" customHeight="1">
      <c r="A565" s="316"/>
      <c r="B565" s="316"/>
      <c r="C565" s="316"/>
    </row>
    <row r="566" spans="1:3" ht="16.5" customHeight="1">
      <c r="A566" s="316"/>
      <c r="B566" s="316"/>
      <c r="C566" s="316"/>
    </row>
    <row r="567" spans="1:3" ht="16.5" customHeight="1">
      <c r="A567" s="316"/>
      <c r="B567" s="316"/>
      <c r="C567" s="316"/>
    </row>
    <row r="568" spans="1:3" ht="16.5" customHeight="1">
      <c r="A568" s="316"/>
      <c r="B568" s="316"/>
      <c r="C568" s="316"/>
    </row>
    <row r="569" spans="1:3" ht="16.5" customHeight="1">
      <c r="A569" s="316"/>
      <c r="B569" s="316"/>
      <c r="C569" s="316"/>
    </row>
    <row r="570" spans="1:3" ht="16.5" customHeight="1">
      <c r="A570" s="316"/>
      <c r="B570" s="316"/>
      <c r="C570" s="316"/>
    </row>
    <row r="571" spans="1:3" ht="16.5" customHeight="1">
      <c r="A571" s="316"/>
      <c r="B571" s="316"/>
      <c r="C571" s="316"/>
    </row>
    <row r="572" spans="1:3" ht="16.5" customHeight="1">
      <c r="A572" s="316"/>
      <c r="B572" s="316"/>
      <c r="C572" s="316"/>
    </row>
    <row r="573" spans="1:3" ht="16.5" customHeight="1">
      <c r="A573" s="316"/>
      <c r="B573" s="316"/>
      <c r="C573" s="316"/>
    </row>
    <row r="574" spans="1:3" ht="16.5" customHeight="1">
      <c r="A574" s="316"/>
      <c r="B574" s="316"/>
      <c r="C574" s="316"/>
    </row>
    <row r="575" spans="1:3" ht="16.5" customHeight="1">
      <c r="A575" s="316"/>
      <c r="B575" s="316"/>
      <c r="C575" s="316"/>
    </row>
    <row r="576" spans="1:3" ht="16.5" customHeight="1">
      <c r="A576" s="316"/>
      <c r="B576" s="316"/>
      <c r="C576" s="316"/>
    </row>
    <row r="577" spans="1:3" ht="16.5" customHeight="1">
      <c r="A577" s="316"/>
      <c r="B577" s="316"/>
      <c r="C577" s="316"/>
    </row>
    <row r="578" spans="1:3" ht="16.5" customHeight="1">
      <c r="A578" s="316"/>
      <c r="B578" s="316"/>
      <c r="C578" s="316"/>
    </row>
    <row r="579" spans="1:3" ht="16.5" customHeight="1">
      <c r="A579" s="316"/>
      <c r="B579" s="316"/>
      <c r="C579" s="316"/>
    </row>
    <row r="580" spans="1:3" ht="16.5" customHeight="1">
      <c r="A580" s="316"/>
      <c r="B580" s="316"/>
      <c r="C580" s="316"/>
    </row>
    <row r="581" spans="1:3" ht="16.5" customHeight="1">
      <c r="A581" s="316"/>
      <c r="B581" s="316"/>
      <c r="C581" s="316"/>
    </row>
    <row r="582" spans="1:3" ht="16.5" customHeight="1">
      <c r="A582" s="316"/>
      <c r="B582" s="316"/>
      <c r="C582" s="316"/>
    </row>
    <row r="583" spans="1:3" ht="16.5" customHeight="1">
      <c r="A583" s="316"/>
      <c r="B583" s="316"/>
      <c r="C583" s="316"/>
    </row>
    <row r="584" spans="1:3" ht="16.5" customHeight="1">
      <c r="A584" s="316"/>
      <c r="B584" s="316"/>
      <c r="C584" s="316"/>
    </row>
    <row r="585" spans="1:3" ht="16.5" customHeight="1">
      <c r="A585" s="316"/>
      <c r="B585" s="316"/>
      <c r="C585" s="316"/>
    </row>
    <row r="586" spans="1:3" ht="16.5" customHeight="1">
      <c r="A586" s="316"/>
      <c r="B586" s="316"/>
      <c r="C586" s="316"/>
    </row>
    <row r="587" spans="1:3" ht="16.5" customHeight="1">
      <c r="A587" s="316"/>
      <c r="B587" s="316"/>
      <c r="C587" s="316"/>
    </row>
    <row r="588" spans="1:3" ht="16.5" customHeight="1">
      <c r="A588" s="316"/>
      <c r="B588" s="316"/>
      <c r="C588" s="316"/>
    </row>
    <row r="589" spans="1:3" ht="16.5" customHeight="1">
      <c r="A589" s="316"/>
      <c r="B589" s="316"/>
      <c r="C589" s="316"/>
    </row>
    <row r="590" spans="1:3" ht="16.5" customHeight="1">
      <c r="A590" s="316"/>
      <c r="B590" s="316"/>
      <c r="C590" s="316"/>
    </row>
    <row r="591" spans="1:3" ht="16.5" customHeight="1">
      <c r="A591" s="316"/>
      <c r="B591" s="316"/>
      <c r="C591" s="316"/>
    </row>
    <row r="592" spans="1:3" ht="16.5" customHeight="1">
      <c r="A592" s="316"/>
      <c r="B592" s="316"/>
      <c r="C592" s="316"/>
    </row>
    <row r="593" spans="1:3" ht="16.5" customHeight="1">
      <c r="A593" s="316"/>
      <c r="B593" s="316"/>
      <c r="C593" s="316"/>
    </row>
    <row r="594" spans="1:3" ht="16.5" customHeight="1">
      <c r="A594" s="316"/>
      <c r="B594" s="316"/>
      <c r="C594" s="316"/>
    </row>
    <row r="595" spans="1:3" ht="16.5" customHeight="1">
      <c r="A595" s="316"/>
      <c r="B595" s="316"/>
      <c r="C595" s="316"/>
    </row>
    <row r="596" spans="1:3" ht="16.5" customHeight="1">
      <c r="A596" s="316"/>
      <c r="B596" s="316"/>
      <c r="C596" s="316"/>
    </row>
    <row r="597" spans="1:3" ht="16.5" customHeight="1">
      <c r="A597" s="316"/>
      <c r="B597" s="316"/>
      <c r="C597" s="316"/>
    </row>
    <row r="598" spans="1:3" ht="16.5" customHeight="1">
      <c r="A598" s="316"/>
      <c r="B598" s="316"/>
      <c r="C598" s="316"/>
    </row>
    <row r="599" spans="1:3" ht="16.5" customHeight="1">
      <c r="A599" s="316"/>
      <c r="B599" s="316"/>
      <c r="C599" s="316"/>
    </row>
    <row r="600" spans="1:3" ht="16.5" customHeight="1">
      <c r="A600" s="316"/>
      <c r="B600" s="316"/>
      <c r="C600" s="316"/>
    </row>
    <row r="601" spans="1:3" ht="16.5" customHeight="1">
      <c r="A601" s="316"/>
      <c r="B601" s="316"/>
      <c r="C601" s="316"/>
    </row>
    <row r="602" spans="1:3" ht="16.5" customHeight="1">
      <c r="A602" s="316"/>
      <c r="B602" s="316"/>
      <c r="C602" s="316"/>
    </row>
    <row r="603" spans="1:3" ht="16.5" customHeight="1">
      <c r="A603" s="316"/>
      <c r="B603" s="316"/>
      <c r="C603" s="316"/>
    </row>
    <row r="604" spans="1:3" ht="16.5" customHeight="1">
      <c r="A604" s="316"/>
      <c r="B604" s="316"/>
      <c r="C604" s="316"/>
    </row>
    <row r="605" spans="1:3" ht="16.5" customHeight="1">
      <c r="A605" s="316"/>
      <c r="B605" s="316"/>
      <c r="C605" s="316"/>
    </row>
    <row r="606" spans="1:3" ht="16.5" customHeight="1">
      <c r="A606" s="316"/>
      <c r="B606" s="316"/>
      <c r="C606" s="316"/>
    </row>
    <row r="607" spans="1:3" ht="16.5" customHeight="1">
      <c r="A607" s="316"/>
      <c r="B607" s="316"/>
      <c r="C607" s="316"/>
    </row>
    <row r="608" spans="1:3" ht="16.5" customHeight="1">
      <c r="A608" s="316"/>
      <c r="B608" s="316"/>
      <c r="C608" s="316"/>
    </row>
    <row r="609" spans="1:3" ht="16.5" customHeight="1">
      <c r="A609" s="316"/>
      <c r="B609" s="316"/>
      <c r="C609" s="316"/>
    </row>
    <row r="610" spans="1:3" ht="16.5" customHeight="1">
      <c r="A610" s="316"/>
      <c r="B610" s="316"/>
      <c r="C610" s="316"/>
    </row>
    <row r="611" spans="1:3" ht="16.5" customHeight="1">
      <c r="A611" s="316"/>
      <c r="B611" s="316"/>
      <c r="C611" s="316"/>
    </row>
    <row r="612" spans="1:3" ht="16.5" customHeight="1">
      <c r="A612" s="316"/>
      <c r="B612" s="316"/>
      <c r="C612" s="316"/>
    </row>
    <row r="613" spans="1:3" ht="16.5" customHeight="1">
      <c r="A613" s="316"/>
      <c r="B613" s="316"/>
      <c r="C613" s="316"/>
    </row>
    <row r="614" spans="1:3" ht="16.5" customHeight="1">
      <c r="A614" s="316"/>
      <c r="B614" s="316"/>
      <c r="C614" s="316"/>
    </row>
    <row r="615" spans="1:3" ht="16.5" customHeight="1">
      <c r="A615" s="316"/>
      <c r="B615" s="316"/>
      <c r="C615" s="316"/>
    </row>
    <row r="616" spans="1:3" ht="16.5" customHeight="1">
      <c r="A616" s="316"/>
      <c r="B616" s="316"/>
      <c r="C616" s="316"/>
    </row>
    <row r="617" spans="1:3" ht="16.5" customHeight="1">
      <c r="A617" s="316"/>
      <c r="B617" s="316"/>
      <c r="C617" s="316"/>
    </row>
    <row r="618" spans="1:3" ht="16.5" customHeight="1">
      <c r="A618" s="316"/>
      <c r="B618" s="316"/>
      <c r="C618" s="316"/>
    </row>
    <row r="619" spans="1:3" ht="16.5" customHeight="1">
      <c r="A619" s="316"/>
      <c r="B619" s="316"/>
      <c r="C619" s="316"/>
    </row>
    <row r="620" spans="1:3" ht="16.5" customHeight="1">
      <c r="A620" s="316"/>
      <c r="B620" s="316"/>
      <c r="C620" s="316"/>
    </row>
    <row r="621" spans="1:3" ht="16.5" customHeight="1">
      <c r="A621" s="316"/>
      <c r="B621" s="316"/>
      <c r="C621" s="316"/>
    </row>
    <row r="622" spans="1:3" ht="16.5" customHeight="1">
      <c r="A622" s="316"/>
      <c r="B622" s="316"/>
      <c r="C622" s="316"/>
    </row>
    <row r="623" spans="1:3" ht="16.5" customHeight="1">
      <c r="A623" s="316"/>
      <c r="B623" s="316"/>
      <c r="C623" s="316"/>
    </row>
    <row r="624" spans="1:3" ht="16.5" customHeight="1">
      <c r="A624" s="316"/>
      <c r="B624" s="316"/>
      <c r="C624" s="316"/>
    </row>
    <row r="625" spans="1:3" ht="16.5" customHeight="1">
      <c r="A625" s="316"/>
      <c r="B625" s="316"/>
      <c r="C625" s="316"/>
    </row>
    <row r="626" spans="1:3" ht="16.5" customHeight="1">
      <c r="A626" s="316"/>
      <c r="B626" s="316"/>
      <c r="C626" s="316"/>
    </row>
    <row r="627" spans="1:3" ht="16.5" customHeight="1">
      <c r="A627" s="316"/>
      <c r="B627" s="316"/>
      <c r="C627" s="316"/>
    </row>
    <row r="628" spans="1:3" ht="16.5" customHeight="1">
      <c r="A628" s="316"/>
      <c r="B628" s="316"/>
      <c r="C628" s="316"/>
    </row>
    <row r="629" spans="1:3" ht="16.5" customHeight="1">
      <c r="A629" s="316"/>
      <c r="B629" s="316"/>
      <c r="C629" s="316"/>
    </row>
    <row r="630" spans="1:3" ht="16.5" customHeight="1">
      <c r="A630" s="316"/>
      <c r="B630" s="316"/>
      <c r="C630" s="316"/>
    </row>
    <row r="631" spans="1:3" ht="16.5" customHeight="1">
      <c r="A631" s="316"/>
      <c r="B631" s="316"/>
      <c r="C631" s="316"/>
    </row>
    <row r="632" spans="1:3" ht="16.5" customHeight="1">
      <c r="A632" s="316"/>
      <c r="B632" s="316"/>
      <c r="C632" s="316"/>
    </row>
    <row r="633" spans="1:3" ht="16.5" customHeight="1">
      <c r="A633" s="316"/>
      <c r="B633" s="316"/>
      <c r="C633" s="316"/>
    </row>
    <row r="634" spans="1:3" ht="16.5" customHeight="1">
      <c r="A634" s="316"/>
      <c r="B634" s="316"/>
      <c r="C634" s="316"/>
    </row>
    <row r="635" spans="1:3" ht="16.5" customHeight="1">
      <c r="A635" s="316"/>
      <c r="B635" s="316"/>
      <c r="C635" s="316"/>
    </row>
    <row r="636" spans="1:3" ht="16.5" customHeight="1">
      <c r="A636" s="316"/>
      <c r="B636" s="316"/>
      <c r="C636" s="316"/>
    </row>
    <row r="637" spans="1:3" ht="16.5" customHeight="1">
      <c r="A637" s="316"/>
      <c r="B637" s="316"/>
      <c r="C637" s="316"/>
    </row>
    <row r="638" spans="1:3" ht="16.5" customHeight="1">
      <c r="A638" s="316"/>
      <c r="B638" s="316"/>
      <c r="C638" s="316"/>
    </row>
    <row r="639" spans="1:3" ht="16.5" customHeight="1">
      <c r="A639" s="316"/>
      <c r="B639" s="316"/>
      <c r="C639" s="316"/>
    </row>
    <row r="640" spans="1:3" ht="16.5" customHeight="1">
      <c r="A640" s="316"/>
      <c r="B640" s="316"/>
      <c r="C640" s="316"/>
    </row>
    <row r="641" spans="1:3" ht="16.5" customHeight="1">
      <c r="A641" s="316"/>
      <c r="B641" s="316"/>
      <c r="C641" s="316"/>
    </row>
    <row r="642" spans="1:3" ht="16.5" customHeight="1">
      <c r="A642" s="316"/>
      <c r="B642" s="316"/>
      <c r="C642" s="316"/>
    </row>
    <row r="643" spans="1:3" ht="16.5" customHeight="1">
      <c r="A643" s="316"/>
      <c r="B643" s="316"/>
      <c r="C643" s="316"/>
    </row>
    <row r="644" spans="1:3" ht="16.5" customHeight="1">
      <c r="A644" s="316"/>
      <c r="B644" s="316"/>
      <c r="C644" s="316"/>
    </row>
    <row r="645" spans="1:3" ht="16.5" customHeight="1">
      <c r="A645" s="316"/>
      <c r="B645" s="316"/>
      <c r="C645" s="316"/>
    </row>
    <row r="646" spans="1:3" ht="16.5" customHeight="1">
      <c r="A646" s="316"/>
      <c r="B646" s="316"/>
      <c r="C646" s="316"/>
    </row>
    <row r="647" spans="1:3" ht="16.5" customHeight="1">
      <c r="A647" s="316"/>
      <c r="B647" s="316"/>
      <c r="C647" s="316"/>
    </row>
    <row r="648" spans="1:3" ht="16.5" customHeight="1">
      <c r="A648" s="316"/>
      <c r="B648" s="316"/>
      <c r="C648" s="316"/>
    </row>
    <row r="649" spans="1:3" ht="16.5" customHeight="1">
      <c r="A649" s="316"/>
      <c r="B649" s="316"/>
      <c r="C649" s="316"/>
    </row>
    <row r="650" spans="1:3" ht="16.5" customHeight="1">
      <c r="A650" s="316"/>
      <c r="B650" s="316"/>
      <c r="C650" s="316"/>
    </row>
    <row r="651" spans="1:3" ht="16.5" customHeight="1">
      <c r="A651" s="316"/>
      <c r="B651" s="316"/>
      <c r="C651" s="316"/>
    </row>
    <row r="652" spans="1:3" ht="16.5" customHeight="1">
      <c r="A652" s="316"/>
      <c r="B652" s="316"/>
      <c r="C652" s="316"/>
    </row>
    <row r="653" spans="1:3" ht="16.5" customHeight="1">
      <c r="A653" s="316"/>
      <c r="B653" s="316"/>
      <c r="C653" s="316"/>
    </row>
    <row r="654" spans="1:3" ht="16.5" customHeight="1">
      <c r="A654" s="316"/>
      <c r="B654" s="316"/>
      <c r="C654" s="316"/>
    </row>
    <row r="655" spans="1:3" ht="16.5" customHeight="1">
      <c r="A655" s="316"/>
      <c r="B655" s="316"/>
      <c r="C655" s="316"/>
    </row>
    <row r="656" spans="1:3" ht="16.5" customHeight="1">
      <c r="A656" s="316"/>
      <c r="B656" s="316"/>
      <c r="C656" s="316"/>
    </row>
    <row r="657" spans="1:3" ht="16.5" customHeight="1">
      <c r="A657" s="316"/>
      <c r="B657" s="316"/>
      <c r="C657" s="316"/>
    </row>
    <row r="658" spans="1:3" ht="16.5" customHeight="1">
      <c r="A658" s="316"/>
      <c r="B658" s="316"/>
      <c r="C658" s="316"/>
    </row>
    <row r="659" spans="1:3" ht="16.5" customHeight="1">
      <c r="A659" s="316"/>
      <c r="B659" s="316"/>
      <c r="C659" s="316"/>
    </row>
    <row r="660" spans="1:3" ht="16.5" customHeight="1">
      <c r="A660" s="316"/>
      <c r="B660" s="316"/>
      <c r="C660" s="316"/>
    </row>
    <row r="661" spans="1:3" ht="16.5" customHeight="1">
      <c r="A661" s="316"/>
      <c r="B661" s="316"/>
      <c r="C661" s="316"/>
    </row>
    <row r="662" spans="1:3" ht="16.5" customHeight="1">
      <c r="A662" s="316"/>
      <c r="B662" s="316"/>
      <c r="C662" s="316"/>
    </row>
    <row r="663" spans="1:3" ht="16.5" customHeight="1">
      <c r="A663" s="316"/>
      <c r="B663" s="316"/>
      <c r="C663" s="316"/>
    </row>
    <row r="664" spans="1:3" ht="16.5" customHeight="1">
      <c r="A664" s="316"/>
      <c r="B664" s="316"/>
      <c r="C664" s="316"/>
    </row>
    <row r="665" spans="1:3" ht="16.5" customHeight="1">
      <c r="A665" s="316"/>
      <c r="B665" s="316"/>
      <c r="C665" s="316"/>
    </row>
    <row r="666" spans="1:3" ht="16.5" customHeight="1">
      <c r="A666" s="316"/>
      <c r="B666" s="316"/>
      <c r="C666" s="316"/>
    </row>
    <row r="667" spans="1:3" ht="16.5" customHeight="1">
      <c r="A667" s="316"/>
      <c r="B667" s="316"/>
      <c r="C667" s="316"/>
    </row>
    <row r="668" spans="1:3" ht="16.5" customHeight="1">
      <c r="A668" s="316"/>
      <c r="B668" s="316"/>
      <c r="C668" s="316"/>
    </row>
    <row r="669" spans="1:3" ht="16.5" customHeight="1">
      <c r="A669" s="316"/>
      <c r="B669" s="316"/>
      <c r="C669" s="316"/>
    </row>
    <row r="670" spans="1:3" ht="16.5" customHeight="1">
      <c r="A670" s="316"/>
      <c r="B670" s="316"/>
      <c r="C670" s="316"/>
    </row>
    <row r="671" spans="1:3" ht="16.5" customHeight="1">
      <c r="A671" s="316"/>
      <c r="B671" s="316"/>
      <c r="C671" s="316"/>
    </row>
    <row r="672" spans="1:3" ht="16.5" customHeight="1">
      <c r="A672" s="316"/>
      <c r="B672" s="316"/>
      <c r="C672" s="316"/>
    </row>
    <row r="673" spans="1:3" ht="16.5" customHeight="1">
      <c r="A673" s="316"/>
      <c r="B673" s="316"/>
      <c r="C673" s="316"/>
    </row>
    <row r="674" spans="1:3" ht="16.5" customHeight="1">
      <c r="A674" s="316"/>
      <c r="B674" s="316"/>
      <c r="C674" s="316"/>
    </row>
    <row r="675" spans="1:3" ht="16.5" customHeight="1">
      <c r="A675" s="316"/>
      <c r="B675" s="316"/>
      <c r="C675" s="316"/>
    </row>
    <row r="676" spans="1:3" ht="16.5" customHeight="1">
      <c r="A676" s="316"/>
      <c r="B676" s="316"/>
      <c r="C676" s="316"/>
    </row>
    <row r="677" spans="1:3" ht="16.5" customHeight="1">
      <c r="A677" s="316"/>
      <c r="B677" s="316"/>
      <c r="C677" s="316"/>
    </row>
    <row r="678" spans="1:3" ht="16.5" customHeight="1">
      <c r="A678" s="316"/>
      <c r="B678" s="316"/>
      <c r="C678" s="316"/>
    </row>
    <row r="679" spans="1:3" ht="16.5" customHeight="1">
      <c r="A679" s="316"/>
      <c r="B679" s="316"/>
      <c r="C679" s="316"/>
    </row>
    <row r="680" spans="1:3" ht="16.5" customHeight="1">
      <c r="A680" s="316"/>
      <c r="B680" s="316"/>
      <c r="C680" s="316"/>
    </row>
    <row r="681" spans="1:3" ht="16.5" customHeight="1">
      <c r="A681" s="316"/>
      <c r="B681" s="316"/>
      <c r="C681" s="316"/>
    </row>
    <row r="682" spans="1:3" ht="16.5" customHeight="1">
      <c r="A682" s="316"/>
      <c r="B682" s="316"/>
      <c r="C682" s="316"/>
    </row>
    <row r="683" spans="1:3" ht="16.5" customHeight="1">
      <c r="A683" s="316"/>
      <c r="B683" s="316"/>
      <c r="C683" s="316"/>
    </row>
    <row r="684" spans="1:3" ht="16.5" customHeight="1">
      <c r="A684" s="316"/>
      <c r="B684" s="316"/>
      <c r="C684" s="316"/>
    </row>
    <row r="685" spans="1:3" ht="16.5" customHeight="1">
      <c r="A685" s="316"/>
      <c r="B685" s="316"/>
      <c r="C685" s="316"/>
    </row>
    <row r="686" spans="1:3" ht="16.5" customHeight="1">
      <c r="A686" s="316"/>
      <c r="B686" s="316"/>
      <c r="C686" s="316"/>
    </row>
    <row r="687" spans="1:3" ht="16.5" customHeight="1">
      <c r="A687" s="316"/>
      <c r="B687" s="316"/>
      <c r="C687" s="316"/>
    </row>
    <row r="688" spans="1:3" ht="16.5" customHeight="1">
      <c r="A688" s="316"/>
      <c r="B688" s="316"/>
      <c r="C688" s="316"/>
    </row>
    <row r="689" spans="1:3" ht="16.5" customHeight="1">
      <c r="A689" s="316"/>
      <c r="B689" s="316"/>
      <c r="C689" s="316"/>
    </row>
    <row r="690" spans="1:3" ht="16.5" customHeight="1">
      <c r="A690" s="316"/>
      <c r="B690" s="316"/>
      <c r="C690" s="316"/>
    </row>
    <row r="691" spans="1:3" ht="16.5" customHeight="1">
      <c r="A691" s="316"/>
      <c r="B691" s="316"/>
      <c r="C691" s="316"/>
    </row>
    <row r="692" spans="1:3" ht="16.5" customHeight="1">
      <c r="A692" s="316"/>
      <c r="B692" s="316"/>
      <c r="C692" s="316"/>
    </row>
    <row r="693" spans="1:3" ht="16.5" customHeight="1">
      <c r="A693" s="316"/>
      <c r="B693" s="316"/>
      <c r="C693" s="316"/>
    </row>
    <row r="694" spans="1:3" ht="16.5" customHeight="1">
      <c r="A694" s="316"/>
      <c r="B694" s="316"/>
      <c r="C694" s="316"/>
    </row>
    <row r="695" spans="1:3" ht="16.5" customHeight="1">
      <c r="A695" s="316"/>
      <c r="B695" s="316"/>
      <c r="C695" s="316"/>
    </row>
    <row r="696" spans="1:3" ht="16.5" customHeight="1">
      <c r="A696" s="316"/>
      <c r="B696" s="316"/>
      <c r="C696" s="316"/>
    </row>
    <row r="697" spans="1:3" ht="16.5" customHeight="1">
      <c r="A697" s="316"/>
      <c r="B697" s="316"/>
      <c r="C697" s="316"/>
    </row>
    <row r="698" spans="1:3" ht="16.5" customHeight="1">
      <c r="A698" s="316"/>
      <c r="B698" s="316"/>
      <c r="C698" s="316"/>
    </row>
    <row r="699" spans="1:3" ht="16.5" customHeight="1">
      <c r="A699" s="316"/>
      <c r="B699" s="316"/>
      <c r="C699" s="316"/>
    </row>
    <row r="700" spans="1:3" ht="16.5" customHeight="1">
      <c r="A700" s="316"/>
      <c r="B700" s="316"/>
      <c r="C700" s="316"/>
    </row>
    <row r="701" spans="1:3" ht="16.5" customHeight="1">
      <c r="A701" s="316"/>
      <c r="B701" s="316"/>
      <c r="C701" s="316"/>
    </row>
    <row r="702" spans="1:3" ht="16.5" customHeight="1">
      <c r="A702" s="316"/>
      <c r="B702" s="316"/>
      <c r="C702" s="316"/>
    </row>
    <row r="703" spans="1:3" ht="16.5" customHeight="1">
      <c r="A703" s="316"/>
      <c r="B703" s="316"/>
      <c r="C703" s="316"/>
    </row>
    <row r="704" spans="1:3" ht="16.5" customHeight="1">
      <c r="A704" s="316"/>
      <c r="B704" s="316"/>
      <c r="C704" s="316"/>
    </row>
    <row r="705" spans="1:3" ht="16.5" customHeight="1">
      <c r="A705" s="316"/>
      <c r="B705" s="316"/>
      <c r="C705" s="316"/>
    </row>
    <row r="706" spans="1:3" ht="16.5" customHeight="1">
      <c r="A706" s="316"/>
      <c r="B706" s="316"/>
      <c r="C706" s="316"/>
    </row>
    <row r="707" spans="1:3" ht="16.5" customHeight="1">
      <c r="A707" s="316"/>
      <c r="B707" s="316"/>
      <c r="C707" s="316"/>
    </row>
    <row r="708" spans="1:3" ht="16.5" customHeight="1">
      <c r="A708" s="316"/>
      <c r="B708" s="316"/>
      <c r="C708" s="316"/>
    </row>
  </sheetData>
  <sheetProtection/>
  <mergeCells count="27">
    <mergeCell ref="G38:G39"/>
    <mergeCell ref="D40:D41"/>
    <mergeCell ref="E40:E41"/>
    <mergeCell ref="F40:F41"/>
    <mergeCell ref="G40:G41"/>
    <mergeCell ref="E43:E44"/>
    <mergeCell ref="F43:F44"/>
    <mergeCell ref="G43:G44"/>
    <mergeCell ref="D30:D31"/>
    <mergeCell ref="E30:E31"/>
    <mergeCell ref="F30:F31"/>
    <mergeCell ref="G30:G31"/>
    <mergeCell ref="D38:D39"/>
    <mergeCell ref="E38:E39"/>
    <mergeCell ref="F38:F39"/>
    <mergeCell ref="B30:C30"/>
    <mergeCell ref="B32:C32"/>
    <mergeCell ref="B33:C33"/>
    <mergeCell ref="B34:C34"/>
    <mergeCell ref="B35:C35"/>
    <mergeCell ref="D43:D44"/>
    <mergeCell ref="B22:C22"/>
    <mergeCell ref="B23:C23"/>
    <mergeCell ref="B26:C26"/>
    <mergeCell ref="B27:C27"/>
    <mergeCell ref="B28:C28"/>
    <mergeCell ref="B29:C29"/>
  </mergeCells>
  <printOptions/>
  <pageMargins left="0.75" right="0.75" top="1" bottom="1" header="0.5" footer="0.5"/>
  <pageSetup fitToHeight="1" fitToWidth="1" horizontalDpi="1200" verticalDpi="12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60" zoomScalePageLayoutView="0" workbookViewId="0" topLeftCell="A1">
      <selection activeCell="C4" sqref="C4"/>
    </sheetView>
  </sheetViews>
  <sheetFormatPr defaultColWidth="8.88671875" defaultRowHeight="15.75"/>
  <cols>
    <col min="1" max="2" width="3.21484375" style="0" customWidth="1"/>
    <col min="3" max="3" width="4.77734375" style="0" customWidth="1"/>
    <col min="4" max="4" width="33.6640625" style="0" customWidth="1"/>
    <col min="5" max="5" width="4.77734375" style="0" customWidth="1"/>
    <col min="6" max="6" width="11.6640625" style="0" customWidth="1"/>
    <col min="7" max="7" width="18.10546875" style="0" customWidth="1"/>
    <col min="8" max="8" width="41.10546875" style="0" customWidth="1"/>
    <col min="10" max="10" width="14.3359375" style="0" customWidth="1"/>
  </cols>
  <sheetData>
    <row r="1" spans="1:10" ht="19.5">
      <c r="A1" s="110" t="s">
        <v>51</v>
      </c>
      <c r="B1" s="110"/>
      <c r="C1" s="111"/>
      <c r="D1" s="111"/>
      <c r="E1" s="5"/>
      <c r="F1" s="8"/>
      <c r="G1" s="8"/>
      <c r="H1" s="8"/>
      <c r="I1" s="8"/>
      <c r="J1" s="8"/>
    </row>
    <row r="2" spans="1:10" ht="19.5">
      <c r="A2" s="111"/>
      <c r="B2" s="111"/>
      <c r="C2" s="111"/>
      <c r="D2" s="111"/>
      <c r="E2" s="5"/>
      <c r="F2" s="8"/>
      <c r="G2" s="8"/>
      <c r="H2" s="8"/>
      <c r="I2" s="8"/>
      <c r="J2" s="8"/>
    </row>
    <row r="3" spans="1:10" ht="19.5">
      <c r="A3" s="110" t="s">
        <v>66</v>
      </c>
      <c r="B3" s="110" t="s">
        <v>141</v>
      </c>
      <c r="D3" s="111"/>
      <c r="E3" s="5"/>
      <c r="F3" s="8"/>
      <c r="G3" s="8"/>
      <c r="H3" s="8"/>
      <c r="I3" s="8"/>
      <c r="J3" s="8"/>
    </row>
    <row r="4" spans="1:10" ht="19.5">
      <c r="A4" s="111"/>
      <c r="B4" s="110" t="s">
        <v>149</v>
      </c>
      <c r="D4" s="111"/>
      <c r="E4" s="5"/>
      <c r="F4" s="8"/>
      <c r="G4" s="8"/>
      <c r="H4" s="8"/>
      <c r="I4" s="8"/>
      <c r="J4" s="8"/>
    </row>
    <row r="5" spans="1:10" ht="19.5">
      <c r="A5" s="111"/>
      <c r="B5" s="111" t="s">
        <v>518</v>
      </c>
      <c r="D5" s="111"/>
      <c r="E5" s="5"/>
      <c r="F5" s="8"/>
      <c r="G5" s="8"/>
      <c r="H5" s="8"/>
      <c r="I5" s="8"/>
      <c r="J5" s="8"/>
    </row>
    <row r="6" spans="1:10" ht="19.5">
      <c r="A6" s="111"/>
      <c r="B6" s="111"/>
      <c r="C6" s="111"/>
      <c r="D6" s="111"/>
      <c r="E6" s="5"/>
      <c r="F6" s="8"/>
      <c r="G6" s="8"/>
      <c r="H6" s="8"/>
      <c r="I6" s="8"/>
      <c r="J6" s="8"/>
    </row>
    <row r="7" spans="1:10" ht="19.5">
      <c r="A7" s="110"/>
      <c r="B7" s="110"/>
      <c r="C7" s="110"/>
      <c r="D7" s="111"/>
      <c r="E7" s="5"/>
      <c r="F7" s="8"/>
      <c r="G7" s="8"/>
      <c r="H7" s="8"/>
      <c r="I7" s="8"/>
      <c r="J7" s="8"/>
    </row>
    <row r="8" spans="1:10" ht="19.5">
      <c r="A8" s="110"/>
      <c r="B8" s="110"/>
      <c r="C8" s="110"/>
      <c r="D8" s="111"/>
      <c r="E8" s="5"/>
      <c r="F8" s="8"/>
      <c r="G8" s="8"/>
      <c r="H8" s="8"/>
      <c r="I8" s="8"/>
      <c r="J8" s="8"/>
    </row>
    <row r="9" spans="1:10" ht="19.5">
      <c r="A9" s="110"/>
      <c r="B9" s="110"/>
      <c r="C9" s="110"/>
      <c r="D9" s="111"/>
      <c r="E9" s="5"/>
      <c r="F9" s="8"/>
      <c r="G9" s="8"/>
      <c r="H9" s="8"/>
      <c r="I9" s="8"/>
      <c r="J9" s="8"/>
    </row>
    <row r="10" spans="1:10" ht="19.5">
      <c r="A10" s="110"/>
      <c r="B10" s="110"/>
      <c r="C10" s="110"/>
      <c r="D10" s="111"/>
      <c r="E10" s="5"/>
      <c r="F10" s="8"/>
      <c r="G10" s="8"/>
      <c r="H10" s="8"/>
      <c r="I10" s="8"/>
      <c r="J10" s="8"/>
    </row>
    <row r="11" spans="1:10" ht="19.5">
      <c r="A11" s="110" t="s">
        <v>67</v>
      </c>
      <c r="B11" s="110" t="s">
        <v>150</v>
      </c>
      <c r="D11" s="111"/>
      <c r="E11" s="5"/>
      <c r="F11" s="8"/>
      <c r="G11" s="8"/>
      <c r="H11" s="8"/>
      <c r="I11" s="8"/>
      <c r="J11" s="8"/>
    </row>
    <row r="12" spans="1:10" ht="19.5">
      <c r="A12" s="111"/>
      <c r="B12" s="111"/>
      <c r="C12" s="111"/>
      <c r="D12" s="111"/>
      <c r="E12" s="5"/>
      <c r="F12" s="8"/>
      <c r="G12" s="8"/>
      <c r="H12" s="8"/>
      <c r="I12" s="8"/>
      <c r="J12" s="8"/>
    </row>
    <row r="13" spans="1:10" ht="19.5">
      <c r="A13" s="111"/>
      <c r="B13" s="111"/>
      <c r="C13" s="111"/>
      <c r="D13" s="111"/>
      <c r="E13" s="5"/>
      <c r="F13" s="8"/>
      <c r="G13" s="8"/>
      <c r="H13" s="8"/>
      <c r="I13" s="8"/>
      <c r="J13" s="8"/>
    </row>
    <row r="14" spans="1:10" ht="19.5">
      <c r="A14" s="111"/>
      <c r="B14" s="111"/>
      <c r="C14" s="111"/>
      <c r="D14" s="111"/>
      <c r="E14" s="5"/>
      <c r="F14" s="8"/>
      <c r="G14" s="8"/>
      <c r="H14" s="8"/>
      <c r="I14" s="8"/>
      <c r="J14" s="8"/>
    </row>
    <row r="15" spans="1:10" ht="19.5">
      <c r="A15" s="111"/>
      <c r="B15" s="111"/>
      <c r="C15" s="111"/>
      <c r="D15" s="111"/>
      <c r="E15" s="5"/>
      <c r="F15" s="8"/>
      <c r="G15" s="8"/>
      <c r="H15" s="8"/>
      <c r="I15" s="8"/>
      <c r="J15" s="8"/>
    </row>
    <row r="16" spans="1:10" ht="19.5">
      <c r="A16" s="111"/>
      <c r="B16" s="111"/>
      <c r="C16" s="111"/>
      <c r="D16" s="111"/>
      <c r="E16" s="5"/>
      <c r="F16" s="8"/>
      <c r="G16" s="8"/>
      <c r="H16" s="8"/>
      <c r="I16" s="8"/>
      <c r="J16" s="8"/>
    </row>
    <row r="17" spans="1:10" ht="19.5">
      <c r="A17" s="110" t="s">
        <v>68</v>
      </c>
      <c r="B17" s="110" t="s">
        <v>139</v>
      </c>
      <c r="D17" s="111"/>
      <c r="E17" s="5"/>
      <c r="F17" s="8"/>
      <c r="G17" s="8"/>
      <c r="H17" s="8"/>
      <c r="I17" s="8"/>
      <c r="J17" s="8"/>
    </row>
    <row r="18" spans="1:10" ht="19.5">
      <c r="A18" s="111"/>
      <c r="B18" s="111" t="s">
        <v>519</v>
      </c>
      <c r="D18" s="111"/>
      <c r="E18" s="5"/>
      <c r="F18" s="8"/>
      <c r="G18" s="8"/>
      <c r="H18" s="8"/>
      <c r="I18" s="8"/>
      <c r="J18" s="8"/>
    </row>
    <row r="19" spans="1:10" ht="19.5">
      <c r="A19" s="111"/>
      <c r="B19" s="111"/>
      <c r="C19" s="111" t="s">
        <v>72</v>
      </c>
      <c r="D19" s="111"/>
      <c r="E19" s="5"/>
      <c r="F19" s="8"/>
      <c r="G19" s="8"/>
      <c r="H19" s="8"/>
      <c r="I19" s="8"/>
      <c r="J19" s="8"/>
    </row>
    <row r="20" spans="1:10" ht="19.5">
      <c r="A20" s="111"/>
      <c r="B20" s="111"/>
      <c r="C20" s="111"/>
      <c r="D20" s="111"/>
      <c r="E20" s="5"/>
      <c r="F20" s="8"/>
      <c r="G20" s="8"/>
      <c r="H20" s="8"/>
      <c r="I20" s="8"/>
      <c r="J20" s="8"/>
    </row>
    <row r="21" spans="1:10" ht="19.5">
      <c r="A21" s="111"/>
      <c r="B21" s="111"/>
      <c r="C21" s="111"/>
      <c r="D21" s="111"/>
      <c r="E21" s="5"/>
      <c r="F21" s="8"/>
      <c r="G21" s="8"/>
      <c r="H21" s="8"/>
      <c r="I21" s="8"/>
      <c r="J21" s="8"/>
    </row>
    <row r="22" spans="1:10" ht="19.5">
      <c r="A22" s="111"/>
      <c r="B22" s="111"/>
      <c r="C22" s="111"/>
      <c r="D22" s="111"/>
      <c r="E22" s="5"/>
      <c r="F22" s="8"/>
      <c r="G22" s="8"/>
      <c r="H22" s="8"/>
      <c r="I22" s="8"/>
      <c r="J22" s="8"/>
    </row>
    <row r="23" spans="1:10" ht="19.5">
      <c r="A23" s="111"/>
      <c r="B23" s="111"/>
      <c r="C23" s="111"/>
      <c r="D23" s="111"/>
      <c r="E23" s="5"/>
      <c r="F23" s="8"/>
      <c r="G23" s="8"/>
      <c r="H23" s="8"/>
      <c r="I23" s="8"/>
      <c r="J23" s="8"/>
    </row>
    <row r="24" spans="1:10" ht="19.5">
      <c r="A24" s="110" t="s">
        <v>69</v>
      </c>
      <c r="B24" s="110" t="s">
        <v>140</v>
      </c>
      <c r="D24" s="111"/>
      <c r="E24" s="5"/>
      <c r="F24" s="8"/>
      <c r="G24" s="8"/>
      <c r="H24" s="8"/>
      <c r="I24" s="8"/>
      <c r="J24" s="8"/>
    </row>
    <row r="25" spans="1:10" ht="19.5">
      <c r="A25" s="111"/>
      <c r="B25" s="111"/>
      <c r="C25" s="111"/>
      <c r="D25" s="111"/>
      <c r="E25" s="5"/>
      <c r="F25" s="8"/>
      <c r="G25" s="8"/>
      <c r="H25" s="8"/>
      <c r="I25" s="8"/>
      <c r="J25" s="8"/>
    </row>
    <row r="26" spans="1:10" ht="19.5">
      <c r="A26" s="111"/>
      <c r="B26" s="111"/>
      <c r="C26" s="111"/>
      <c r="D26" s="111"/>
      <c r="E26" s="5"/>
      <c r="F26" s="8"/>
      <c r="G26" s="8"/>
      <c r="H26" s="8"/>
      <c r="I26" s="8"/>
      <c r="J26" s="8"/>
    </row>
    <row r="27" spans="1:10" ht="19.5">
      <c r="A27" s="111"/>
      <c r="B27" s="111"/>
      <c r="C27" s="111"/>
      <c r="D27" s="111"/>
      <c r="E27" s="5"/>
      <c r="F27" s="8"/>
      <c r="G27" s="8"/>
      <c r="H27" s="8"/>
      <c r="I27" s="8"/>
      <c r="J27" s="8"/>
    </row>
    <row r="28" spans="1:10" ht="19.5">
      <c r="A28" s="111"/>
      <c r="B28" s="111"/>
      <c r="C28" s="111"/>
      <c r="D28" s="111"/>
      <c r="E28" s="5"/>
      <c r="F28" s="8"/>
      <c r="G28" s="8"/>
      <c r="H28" s="8"/>
      <c r="I28" s="8"/>
      <c r="J28" s="8"/>
    </row>
    <row r="29" spans="1:10" ht="19.5">
      <c r="A29" s="111"/>
      <c r="B29" s="111"/>
      <c r="C29" s="111"/>
      <c r="D29" s="111"/>
      <c r="E29" s="5"/>
      <c r="F29" s="8"/>
      <c r="G29" s="8"/>
      <c r="H29" s="8"/>
      <c r="I29" s="8"/>
      <c r="J29" s="8"/>
    </row>
    <row r="30" spans="1:10" ht="19.5">
      <c r="A30" s="110" t="s">
        <v>70</v>
      </c>
      <c r="B30" s="110" t="s">
        <v>148</v>
      </c>
      <c r="D30" s="111"/>
      <c r="E30" s="5"/>
      <c r="F30" s="8"/>
      <c r="G30" s="8"/>
      <c r="H30" s="8"/>
      <c r="I30" s="8"/>
      <c r="J30" s="8"/>
    </row>
    <row r="31" spans="1:10" ht="19.5">
      <c r="A31" s="111"/>
      <c r="B31" s="111" t="s">
        <v>71</v>
      </c>
      <c r="D31" s="111"/>
      <c r="E31" s="5"/>
      <c r="F31" s="8"/>
      <c r="G31" s="8"/>
      <c r="H31" s="8"/>
      <c r="I31" s="8"/>
      <c r="J31" s="8"/>
    </row>
    <row r="32" spans="1:10" ht="19.5">
      <c r="A32" s="111"/>
      <c r="B32" s="111"/>
      <c r="C32" s="111"/>
      <c r="D32" s="111"/>
      <c r="E32" s="5"/>
      <c r="F32" s="8"/>
      <c r="G32" s="8"/>
      <c r="H32" s="8"/>
      <c r="I32" s="8"/>
      <c r="J32" s="8"/>
    </row>
    <row r="33" spans="1:10" ht="20.25" thickBot="1">
      <c r="A33" s="111"/>
      <c r="B33" s="111"/>
      <c r="C33" s="373"/>
      <c r="D33" s="111" t="s">
        <v>613</v>
      </c>
      <c r="E33" s="373"/>
      <c r="F33" s="111" t="s">
        <v>611</v>
      </c>
      <c r="G33" s="8"/>
      <c r="H33" s="8"/>
      <c r="I33" s="8"/>
      <c r="J33" s="8"/>
    </row>
    <row r="34" spans="1:10" ht="20.25" thickBot="1">
      <c r="A34" s="111"/>
      <c r="B34" s="111"/>
      <c r="C34" s="373"/>
      <c r="D34" s="111" t="s">
        <v>614</v>
      </c>
      <c r="E34" s="373"/>
      <c r="F34" s="111" t="s">
        <v>612</v>
      </c>
      <c r="G34" s="8"/>
      <c r="H34" s="8"/>
      <c r="I34" s="8"/>
      <c r="J34" s="8"/>
    </row>
    <row r="35" spans="1:10" ht="19.5">
      <c r="A35" s="111"/>
      <c r="B35" s="111"/>
      <c r="C35" s="111"/>
      <c r="D35" s="111"/>
      <c r="E35" s="5"/>
      <c r="G35" s="8"/>
      <c r="H35" s="8"/>
      <c r="I35" s="8"/>
      <c r="J35" s="8"/>
    </row>
    <row r="36" spans="1:10" ht="19.5">
      <c r="A36" s="111"/>
      <c r="B36" s="111"/>
      <c r="C36" s="111" t="s">
        <v>615</v>
      </c>
      <c r="D36" s="111"/>
      <c r="E36" s="5"/>
      <c r="F36" s="8"/>
      <c r="G36" s="8"/>
      <c r="H36" s="8"/>
      <c r="I36" s="8"/>
      <c r="J36" s="8"/>
    </row>
    <row r="37" spans="1:10" ht="19.5">
      <c r="A37" s="111"/>
      <c r="B37" s="111"/>
      <c r="C37" s="111" t="s">
        <v>72</v>
      </c>
      <c r="D37" s="111"/>
      <c r="E37" s="5"/>
      <c r="F37" s="8"/>
      <c r="G37" s="8"/>
      <c r="H37" s="8"/>
      <c r="I37" s="8"/>
      <c r="J37" s="8"/>
    </row>
    <row r="38" spans="1:10" ht="19.5">
      <c r="A38" s="111"/>
      <c r="B38" s="111"/>
      <c r="C38" s="111"/>
      <c r="D38" s="111"/>
      <c r="E38" s="5"/>
      <c r="F38" s="8"/>
      <c r="G38" s="8"/>
      <c r="H38" s="8"/>
      <c r="I38" s="8"/>
      <c r="J38" s="8"/>
    </row>
    <row r="39" spans="1:10" ht="19.5">
      <c r="A39" s="111"/>
      <c r="B39" s="111"/>
      <c r="C39" s="111"/>
      <c r="D39" s="111"/>
      <c r="E39" s="5"/>
      <c r="F39" s="8"/>
      <c r="G39" s="8"/>
      <c r="H39" s="8"/>
      <c r="I39" s="8"/>
      <c r="J39" s="8"/>
    </row>
    <row r="40" spans="1:10" ht="19.5">
      <c r="A40" s="111"/>
      <c r="B40" s="111"/>
      <c r="C40" s="111"/>
      <c r="D40" s="111"/>
      <c r="E40" s="5"/>
      <c r="F40" s="8"/>
      <c r="G40" s="8"/>
      <c r="H40" s="8"/>
      <c r="I40" s="8"/>
      <c r="J40" s="8"/>
    </row>
    <row r="41" spans="1:10" ht="19.5">
      <c r="A41" s="111"/>
      <c r="B41" s="111" t="s">
        <v>142</v>
      </c>
      <c r="D41" s="111"/>
      <c r="E41" s="5"/>
      <c r="F41" s="8"/>
      <c r="G41" s="8"/>
      <c r="H41" s="8"/>
      <c r="I41" s="8"/>
      <c r="J41" s="8"/>
    </row>
    <row r="42" spans="1:10" ht="19.5">
      <c r="A42" s="111"/>
      <c r="B42" s="111" t="s">
        <v>143</v>
      </c>
      <c r="D42" s="111"/>
      <c r="E42" s="5"/>
      <c r="F42" s="8"/>
      <c r="G42" s="8"/>
      <c r="H42" s="8"/>
      <c r="I42" s="8"/>
      <c r="J42" s="8"/>
    </row>
    <row r="43" spans="1:10" ht="19.5">
      <c r="A43" s="111"/>
      <c r="B43" s="111"/>
      <c r="C43" s="111"/>
      <c r="D43" s="111"/>
      <c r="E43" s="5"/>
      <c r="F43" s="8"/>
      <c r="G43" s="8"/>
      <c r="H43" s="8"/>
      <c r="I43" s="8"/>
      <c r="J43" s="8"/>
    </row>
    <row r="44" spans="1:10" ht="19.5">
      <c r="A44" s="111"/>
      <c r="B44" s="111"/>
      <c r="C44" s="111"/>
      <c r="D44" s="111"/>
      <c r="E44" s="5"/>
      <c r="F44" s="8"/>
      <c r="G44" s="8"/>
      <c r="H44" s="8"/>
      <c r="I44" s="8"/>
      <c r="J44" s="8"/>
    </row>
    <row r="45" spans="1:10" ht="19.5">
      <c r="A45" s="111"/>
      <c r="B45" s="111"/>
      <c r="C45" s="111"/>
      <c r="D45" s="111"/>
      <c r="E45" s="5"/>
      <c r="F45" s="8"/>
      <c r="G45" s="8"/>
      <c r="H45" s="8"/>
      <c r="I45" s="8"/>
      <c r="J45" s="8"/>
    </row>
    <row r="46" spans="1:10" ht="19.5">
      <c r="A46" s="111"/>
      <c r="B46" s="111"/>
      <c r="C46" s="111"/>
      <c r="D46" s="111"/>
      <c r="E46" s="5"/>
      <c r="F46" s="8"/>
      <c r="G46" s="8"/>
      <c r="H46" s="8"/>
      <c r="I46" s="8"/>
      <c r="J46" s="8"/>
    </row>
    <row r="47" spans="1:10" ht="19.5">
      <c r="A47" s="111"/>
      <c r="B47" s="111"/>
      <c r="C47" s="111"/>
      <c r="D47" s="111"/>
      <c r="E47" s="5"/>
      <c r="F47" s="8"/>
      <c r="G47" s="8"/>
      <c r="H47" s="8"/>
      <c r="I47" s="8"/>
      <c r="J47" s="8"/>
    </row>
    <row r="48" spans="1:10" ht="19.5">
      <c r="A48" s="111"/>
      <c r="B48" s="111" t="s">
        <v>151</v>
      </c>
      <c r="D48" s="111"/>
      <c r="E48" s="5"/>
      <c r="F48" s="8"/>
      <c r="G48" s="8"/>
      <c r="H48" s="8"/>
      <c r="I48" s="8"/>
      <c r="J48" s="8"/>
    </row>
    <row r="49" spans="1:10" ht="19.5">
      <c r="A49" s="111"/>
      <c r="B49" s="111" t="s">
        <v>520</v>
      </c>
      <c r="D49" s="111"/>
      <c r="E49" s="5"/>
      <c r="F49" s="8"/>
      <c r="G49" s="8"/>
      <c r="H49" s="8"/>
      <c r="I49" s="8"/>
      <c r="J49" s="8"/>
    </row>
    <row r="50" spans="1:10" ht="19.5">
      <c r="A50" s="111"/>
      <c r="B50" s="111" t="s">
        <v>152</v>
      </c>
      <c r="D50" s="111"/>
      <c r="E50" s="5"/>
      <c r="F50" s="8"/>
      <c r="G50" s="8"/>
      <c r="H50" s="8"/>
      <c r="I50" s="8"/>
      <c r="J50" s="8"/>
    </row>
    <row r="51" spans="1:10" ht="19.5">
      <c r="A51" s="111"/>
      <c r="B51" s="111"/>
      <c r="C51" s="111"/>
      <c r="D51" s="111"/>
      <c r="E51" s="5"/>
      <c r="F51" s="111"/>
      <c r="G51" s="111"/>
      <c r="H51" s="111"/>
      <c r="I51" s="111"/>
      <c r="J51" s="111"/>
    </row>
    <row r="52" spans="1:10" ht="19.5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4" ht="19.5">
      <c r="A53" s="111"/>
      <c r="B53" s="111"/>
      <c r="C53" s="111"/>
      <c r="D53" s="111"/>
    </row>
    <row r="54" spans="1:4" ht="19.5">
      <c r="A54" s="111"/>
      <c r="B54" s="111"/>
      <c r="C54" s="111"/>
      <c r="D54" s="111"/>
    </row>
    <row r="55" spans="1:4" ht="19.5">
      <c r="A55" s="111"/>
      <c r="B55" s="111"/>
      <c r="C55" s="111"/>
      <c r="D55" s="111"/>
    </row>
    <row r="56" spans="1:4" ht="19.5">
      <c r="A56" s="111"/>
      <c r="B56" s="111"/>
      <c r="C56" s="111"/>
      <c r="D56" s="111"/>
    </row>
    <row r="57" spans="1:4" ht="19.5">
      <c r="A57" s="111"/>
      <c r="B57" s="111"/>
      <c r="C57" s="111"/>
      <c r="D57" s="111"/>
    </row>
    <row r="58" spans="1:4" ht="19.5">
      <c r="A58" s="111"/>
      <c r="B58" s="111"/>
      <c r="C58" s="111"/>
      <c r="D58" s="111"/>
    </row>
    <row r="59" spans="1:4" ht="19.5">
      <c r="A59" s="111"/>
      <c r="B59" s="111"/>
      <c r="C59" s="111"/>
      <c r="D59" s="111"/>
    </row>
    <row r="60" spans="1:4" ht="19.5">
      <c r="A60" s="111"/>
      <c r="B60" s="111"/>
      <c r="C60" s="111"/>
      <c r="D60" s="111"/>
    </row>
    <row r="61" spans="1:4" ht="19.5">
      <c r="A61" s="111"/>
      <c r="B61" s="111"/>
      <c r="C61" s="111"/>
      <c r="D61" s="111"/>
    </row>
    <row r="62" spans="1:4" ht="19.5">
      <c r="A62" s="111"/>
      <c r="B62" s="111"/>
      <c r="C62" s="111"/>
      <c r="D62" s="111"/>
    </row>
    <row r="63" spans="1:4" ht="19.5">
      <c r="A63" s="111"/>
      <c r="B63" s="111"/>
      <c r="C63" s="111"/>
      <c r="D63" s="111"/>
    </row>
    <row r="64" spans="1:4" ht="19.5">
      <c r="A64" s="111"/>
      <c r="B64" s="111"/>
      <c r="C64" s="111"/>
      <c r="D64" s="111"/>
    </row>
    <row r="65" spans="1:4" ht="19.5">
      <c r="A65" s="111"/>
      <c r="B65" s="111"/>
      <c r="C65" s="111"/>
      <c r="D65" s="111"/>
    </row>
  </sheetData>
  <sheetProtection/>
  <printOptions/>
  <pageMargins left="0.68" right="0.51" top="0.61" bottom="0.48" header="0.34" footer="0.26"/>
  <pageSetup fitToHeight="1" fitToWidth="1" horizontalDpi="1200" verticalDpi="12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">
      <selection activeCell="H28" sqref="H28"/>
    </sheetView>
  </sheetViews>
  <sheetFormatPr defaultColWidth="8.88671875" defaultRowHeight="15.75"/>
  <cols>
    <col min="1" max="1" width="3.88671875" style="0" customWidth="1"/>
    <col min="2" max="2" width="35.77734375" style="0" customWidth="1"/>
    <col min="8" max="9" width="15.10546875" style="0" customWidth="1"/>
  </cols>
  <sheetData>
    <row r="1" ht="19.5">
      <c r="A1" s="110" t="s">
        <v>51</v>
      </c>
    </row>
    <row r="2" ht="19.5">
      <c r="A2" s="110"/>
    </row>
    <row r="3" spans="1:2" ht="19.5">
      <c r="A3" s="110" t="s">
        <v>52</v>
      </c>
      <c r="B3" s="111"/>
    </row>
    <row r="4" spans="1:13" ht="15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9.5">
      <c r="A5" s="112" t="s">
        <v>53</v>
      </c>
      <c r="B5" s="111" t="s">
        <v>144</v>
      </c>
      <c r="C5" s="111"/>
      <c r="D5" s="111"/>
      <c r="E5" s="111"/>
      <c r="F5" s="111"/>
      <c r="G5" s="111"/>
      <c r="H5" s="111"/>
      <c r="I5" s="111"/>
      <c r="J5" s="114"/>
      <c r="K5" s="114"/>
      <c r="L5" s="114"/>
      <c r="M5" s="114"/>
    </row>
    <row r="6" spans="1:13" ht="19.5">
      <c r="A6" s="111"/>
      <c r="B6" s="111" t="s">
        <v>54</v>
      </c>
      <c r="C6" s="111"/>
      <c r="D6" s="111"/>
      <c r="E6" s="111"/>
      <c r="F6" s="111"/>
      <c r="G6" s="111"/>
      <c r="H6" s="111"/>
      <c r="I6" s="111"/>
      <c r="J6" s="114"/>
      <c r="K6" s="114"/>
      <c r="L6" s="114"/>
      <c r="M6" s="114"/>
    </row>
    <row r="7" spans="1:13" ht="19.5">
      <c r="A7" s="111"/>
      <c r="B7" s="111" t="s">
        <v>55</v>
      </c>
      <c r="C7" s="111"/>
      <c r="D7" s="111"/>
      <c r="E7" s="111"/>
      <c r="F7" s="111"/>
      <c r="G7" s="111"/>
      <c r="H7" s="111"/>
      <c r="I7" s="111"/>
      <c r="J7" s="114"/>
      <c r="K7" s="114"/>
      <c r="L7" s="114"/>
      <c r="M7" s="114"/>
    </row>
    <row r="8" spans="1:13" ht="19.5">
      <c r="A8" s="111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9.5">
      <c r="A9" s="111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</row>
    <row r="10" spans="1:13" ht="19.5">
      <c r="A10" s="111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9.5">
      <c r="A11" s="111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9.5">
      <c r="A12" s="111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9.5">
      <c r="A13" s="112" t="s">
        <v>56</v>
      </c>
      <c r="B13" s="111" t="s">
        <v>145</v>
      </c>
      <c r="C13" s="111"/>
      <c r="D13" s="111"/>
      <c r="E13" s="111"/>
      <c r="F13" s="111"/>
      <c r="G13" s="111"/>
      <c r="H13" s="111"/>
      <c r="I13" s="111"/>
      <c r="J13" s="114"/>
      <c r="K13" s="114"/>
      <c r="L13" s="114"/>
      <c r="M13" s="114"/>
    </row>
    <row r="14" spans="1:13" ht="19.5">
      <c r="A14" s="111"/>
      <c r="B14" s="111"/>
      <c r="C14" s="111"/>
      <c r="D14" s="111"/>
      <c r="E14" s="111"/>
      <c r="F14" s="111"/>
      <c r="G14" s="111"/>
      <c r="H14" s="111"/>
      <c r="I14" s="111"/>
      <c r="J14" s="114"/>
      <c r="K14" s="114"/>
      <c r="L14" s="114"/>
      <c r="M14" s="114"/>
    </row>
    <row r="15" spans="1:13" ht="19.5">
      <c r="A15" s="111"/>
      <c r="B15" s="111"/>
      <c r="C15" s="111"/>
      <c r="D15" s="111"/>
      <c r="E15" s="111"/>
      <c r="F15" s="111"/>
      <c r="G15" s="111"/>
      <c r="H15" s="111"/>
      <c r="I15" s="111"/>
      <c r="J15" s="114"/>
      <c r="K15" s="114"/>
      <c r="L15" s="114"/>
      <c r="M15" s="114"/>
    </row>
    <row r="16" spans="1:13" ht="19.5">
      <c r="A16" s="111"/>
      <c r="B16" s="111"/>
      <c r="C16" s="111"/>
      <c r="D16" s="111"/>
      <c r="E16" s="111"/>
      <c r="F16" s="111"/>
      <c r="G16" s="111"/>
      <c r="H16" s="111"/>
      <c r="I16" s="111"/>
      <c r="J16" s="114"/>
      <c r="K16" s="114"/>
      <c r="L16" s="114"/>
      <c r="M16" s="114"/>
    </row>
    <row r="17" spans="1:13" ht="19.5">
      <c r="A17" s="111"/>
      <c r="B17" s="111"/>
      <c r="C17" s="111"/>
      <c r="D17" s="111"/>
      <c r="E17" s="111"/>
      <c r="F17" s="111"/>
      <c r="G17" s="111"/>
      <c r="H17" s="111"/>
      <c r="I17" s="111"/>
      <c r="J17" s="114"/>
      <c r="K17" s="114"/>
      <c r="L17" s="114"/>
      <c r="M17" s="114"/>
    </row>
    <row r="18" spans="1:13" ht="19.5">
      <c r="A18" s="111"/>
      <c r="B18" s="111"/>
      <c r="C18" s="111"/>
      <c r="D18" s="111"/>
      <c r="E18" s="111"/>
      <c r="F18" s="111"/>
      <c r="G18" s="111"/>
      <c r="H18" s="111"/>
      <c r="I18" s="111"/>
      <c r="J18" s="114"/>
      <c r="K18" s="114"/>
      <c r="L18" s="114"/>
      <c r="M18" s="114"/>
    </row>
    <row r="19" spans="1:13" ht="19.5">
      <c r="A19" s="112" t="s">
        <v>57</v>
      </c>
      <c r="B19" s="111" t="s">
        <v>58</v>
      </c>
      <c r="C19" s="111"/>
      <c r="D19" s="111"/>
      <c r="E19" s="111"/>
      <c r="F19" s="111"/>
      <c r="G19" s="111"/>
      <c r="H19" s="111"/>
      <c r="I19" s="111"/>
      <c r="J19" s="114"/>
      <c r="K19" s="114"/>
      <c r="L19" s="114"/>
      <c r="M19" s="114"/>
    </row>
    <row r="20" spans="1:13" ht="19.5">
      <c r="A20" s="111"/>
      <c r="B20" s="111"/>
      <c r="C20" s="111"/>
      <c r="D20" s="111"/>
      <c r="E20" s="111"/>
      <c r="F20" s="111"/>
      <c r="G20" s="111"/>
      <c r="H20" s="111"/>
      <c r="I20" s="111"/>
      <c r="J20" s="114"/>
      <c r="K20" s="114"/>
      <c r="L20" s="114"/>
      <c r="M20" s="114"/>
    </row>
    <row r="21" spans="1:13" ht="19.5">
      <c r="A21" s="111"/>
      <c r="B21" s="111"/>
      <c r="C21" s="111"/>
      <c r="D21" s="111"/>
      <c r="E21" s="111"/>
      <c r="F21" s="111"/>
      <c r="G21" s="111"/>
      <c r="H21" s="111"/>
      <c r="I21" s="111"/>
      <c r="J21" s="114"/>
      <c r="K21" s="114"/>
      <c r="L21" s="114"/>
      <c r="M21" s="114"/>
    </row>
    <row r="22" spans="1:13" ht="19.5">
      <c r="A22" s="111"/>
      <c r="B22" s="111"/>
      <c r="C22" s="111"/>
      <c r="D22" s="111"/>
      <c r="E22" s="111"/>
      <c r="F22" s="111"/>
      <c r="G22" s="111"/>
      <c r="H22" s="111"/>
      <c r="I22" s="111"/>
      <c r="J22" s="114"/>
      <c r="K22" s="114"/>
      <c r="L22" s="114"/>
      <c r="M22" s="114"/>
    </row>
    <row r="23" spans="1:13" ht="19.5">
      <c r="A23" s="111"/>
      <c r="B23" s="111"/>
      <c r="C23" s="111"/>
      <c r="D23" s="111"/>
      <c r="E23" s="111"/>
      <c r="F23" s="111"/>
      <c r="G23" s="111"/>
      <c r="H23" s="111"/>
      <c r="I23" s="111"/>
      <c r="J23" s="114"/>
      <c r="K23" s="114"/>
      <c r="L23" s="114"/>
      <c r="M23" s="114"/>
    </row>
    <row r="24" spans="1:13" ht="19.5">
      <c r="A24" s="111"/>
      <c r="B24" s="111"/>
      <c r="C24" s="111"/>
      <c r="D24" s="111"/>
      <c r="E24" s="111"/>
      <c r="F24" s="111"/>
      <c r="G24" s="111"/>
      <c r="H24" s="111"/>
      <c r="I24" s="111"/>
      <c r="J24" s="114"/>
      <c r="K24" s="114"/>
      <c r="L24" s="114"/>
      <c r="M24" s="114"/>
    </row>
    <row r="25" spans="1:13" ht="19.5">
      <c r="A25" s="111"/>
      <c r="B25" s="111"/>
      <c r="C25" s="111"/>
      <c r="D25" s="111"/>
      <c r="E25" s="111"/>
      <c r="F25" s="111"/>
      <c r="G25" s="111"/>
      <c r="H25" s="111"/>
      <c r="I25" s="111"/>
      <c r="J25" s="114"/>
      <c r="K25" s="114"/>
      <c r="L25" s="114"/>
      <c r="M25" s="114"/>
    </row>
    <row r="26" spans="1:13" ht="19.5">
      <c r="A26" s="112" t="s">
        <v>59</v>
      </c>
      <c r="B26" s="111" t="s">
        <v>138</v>
      </c>
      <c r="C26" s="111"/>
      <c r="D26" s="111"/>
      <c r="E26" s="111"/>
      <c r="F26" s="111"/>
      <c r="G26" s="111"/>
      <c r="H26" s="111"/>
      <c r="I26" s="111"/>
      <c r="J26" s="114"/>
      <c r="K26" s="114"/>
      <c r="L26" s="114"/>
      <c r="M26" s="114"/>
    </row>
    <row r="27" spans="1:13" ht="19.5">
      <c r="A27" s="111"/>
      <c r="B27" s="111"/>
      <c r="C27" s="111"/>
      <c r="D27" s="111"/>
      <c r="E27" s="111"/>
      <c r="F27" s="111"/>
      <c r="G27" s="111"/>
      <c r="H27" s="111"/>
      <c r="I27" s="111"/>
      <c r="J27" s="114"/>
      <c r="K27" s="114"/>
      <c r="L27" s="114"/>
      <c r="M27" s="114"/>
    </row>
    <row r="28" spans="1:13" ht="19.5">
      <c r="A28" s="111"/>
      <c r="B28" s="111"/>
      <c r="C28" s="111"/>
      <c r="D28" s="111"/>
      <c r="E28" s="111"/>
      <c r="F28" s="111"/>
      <c r="G28" s="111"/>
      <c r="H28" s="111"/>
      <c r="I28" s="111"/>
      <c r="J28" s="114"/>
      <c r="K28" s="114"/>
      <c r="L28" s="114"/>
      <c r="M28" s="114"/>
    </row>
    <row r="29" spans="1:13" ht="19.5">
      <c r="A29" s="111"/>
      <c r="B29" s="111"/>
      <c r="C29" s="111"/>
      <c r="D29" s="111"/>
      <c r="E29" s="111"/>
      <c r="F29" s="111"/>
      <c r="G29" s="111"/>
      <c r="H29" s="111"/>
      <c r="I29" s="111"/>
      <c r="J29" s="114"/>
      <c r="K29" s="114"/>
      <c r="L29" s="114"/>
      <c r="M29" s="114"/>
    </row>
    <row r="30" spans="1:13" ht="19.5">
      <c r="A30" s="111"/>
      <c r="B30" s="111"/>
      <c r="C30" s="111"/>
      <c r="D30" s="111"/>
      <c r="E30" s="111"/>
      <c r="F30" s="111"/>
      <c r="G30" s="111"/>
      <c r="H30" s="111"/>
      <c r="I30" s="111"/>
      <c r="J30" s="114"/>
      <c r="K30" s="114"/>
      <c r="L30" s="114"/>
      <c r="M30" s="114"/>
    </row>
    <row r="31" spans="1:13" ht="19.5">
      <c r="A31" s="112" t="s">
        <v>60</v>
      </c>
      <c r="B31" s="111" t="s">
        <v>569</v>
      </c>
      <c r="C31" s="111"/>
      <c r="D31" s="111"/>
      <c r="E31" s="111"/>
      <c r="F31" s="111"/>
      <c r="G31" s="111"/>
      <c r="H31" s="111"/>
      <c r="I31" s="111"/>
      <c r="J31" s="114"/>
      <c r="K31" s="114"/>
      <c r="L31" s="114"/>
      <c r="M31" s="114"/>
    </row>
    <row r="32" spans="1:13" ht="19.5">
      <c r="A32" s="111"/>
      <c r="B32" s="111" t="s">
        <v>61</v>
      </c>
      <c r="C32" s="111"/>
      <c r="D32" s="111"/>
      <c r="E32" s="111"/>
      <c r="F32" s="111"/>
      <c r="G32" s="111"/>
      <c r="H32" s="111"/>
      <c r="I32" s="111"/>
      <c r="J32" s="114"/>
      <c r="K32" s="114"/>
      <c r="L32" s="114"/>
      <c r="M32" s="114"/>
    </row>
    <row r="33" spans="1:13" ht="19.5">
      <c r="A33" s="111"/>
      <c r="B33" s="111"/>
      <c r="C33" s="111"/>
      <c r="D33" s="111"/>
      <c r="E33" s="111"/>
      <c r="F33" s="111"/>
      <c r="G33" s="111"/>
      <c r="H33" s="111"/>
      <c r="I33" s="111"/>
      <c r="J33" s="114"/>
      <c r="K33" s="114"/>
      <c r="L33" s="114"/>
      <c r="M33" s="114"/>
    </row>
    <row r="34" spans="1:13" ht="19.5">
      <c r="A34" s="111"/>
      <c r="B34" s="111"/>
      <c r="C34" s="111"/>
      <c r="D34" s="111"/>
      <c r="E34" s="111"/>
      <c r="F34" s="111"/>
      <c r="G34" s="111"/>
      <c r="H34" s="111"/>
      <c r="I34" s="111"/>
      <c r="J34" s="114"/>
      <c r="K34" s="114"/>
      <c r="L34" s="114"/>
      <c r="M34" s="114"/>
    </row>
    <row r="35" spans="1:13" ht="19.5">
      <c r="A35" s="111"/>
      <c r="B35" s="111"/>
      <c r="C35" s="111"/>
      <c r="D35" s="111"/>
      <c r="E35" s="111"/>
      <c r="F35" s="111"/>
      <c r="G35" s="111"/>
      <c r="H35" s="111"/>
      <c r="I35" s="111"/>
      <c r="J35" s="114"/>
      <c r="K35" s="114"/>
      <c r="L35" s="114"/>
      <c r="M35" s="114"/>
    </row>
    <row r="36" spans="1:13" ht="19.5">
      <c r="A36" s="111"/>
      <c r="B36" s="111"/>
      <c r="C36" s="111"/>
      <c r="D36" s="111"/>
      <c r="E36" s="111"/>
      <c r="F36" s="111"/>
      <c r="G36" s="111"/>
      <c r="H36" s="111"/>
      <c r="I36" s="111"/>
      <c r="J36" s="114"/>
      <c r="K36" s="114"/>
      <c r="L36" s="114"/>
      <c r="M36" s="114"/>
    </row>
    <row r="37" spans="1:13" ht="19.5">
      <c r="A37" s="112" t="s">
        <v>62</v>
      </c>
      <c r="B37" s="111" t="s">
        <v>63</v>
      </c>
      <c r="C37" s="111"/>
      <c r="D37" s="111"/>
      <c r="E37" s="111"/>
      <c r="F37" s="111"/>
      <c r="G37" s="111"/>
      <c r="H37" s="111"/>
      <c r="I37" s="111"/>
      <c r="J37" s="114"/>
      <c r="K37" s="114"/>
      <c r="L37" s="114"/>
      <c r="M37" s="114"/>
    </row>
    <row r="38" spans="1:13" ht="19.5">
      <c r="A38" s="111"/>
      <c r="B38" s="111" t="s">
        <v>156</v>
      </c>
      <c r="C38" s="111"/>
      <c r="D38" s="111"/>
      <c r="E38" s="111"/>
      <c r="F38" s="111"/>
      <c r="G38" s="111"/>
      <c r="H38" s="111"/>
      <c r="I38" s="111"/>
      <c r="J38" s="114"/>
      <c r="K38" s="114"/>
      <c r="L38" s="114"/>
      <c r="M38" s="114"/>
    </row>
    <row r="39" spans="1:13" ht="10.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4"/>
      <c r="K39" s="114"/>
      <c r="L39" s="114"/>
      <c r="M39" s="114"/>
    </row>
    <row r="40" spans="1:13" ht="20.25" thickBot="1">
      <c r="A40" s="111"/>
      <c r="C40" s="372"/>
      <c r="D40" s="111" t="s">
        <v>609</v>
      </c>
      <c r="E40" s="372"/>
      <c r="F40" s="111" t="s">
        <v>610</v>
      </c>
      <c r="G40" s="111"/>
      <c r="H40" s="111"/>
      <c r="I40" s="111"/>
      <c r="J40" s="114"/>
      <c r="K40" s="114"/>
      <c r="L40" s="114"/>
      <c r="M40" s="114"/>
    </row>
    <row r="41" spans="1:13" ht="12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4"/>
      <c r="K41" s="114"/>
      <c r="L41" s="114"/>
      <c r="M41" s="114"/>
    </row>
    <row r="42" spans="1:13" ht="19.5">
      <c r="A42" s="111"/>
      <c r="B42" s="111" t="s">
        <v>157</v>
      </c>
      <c r="C42" s="111"/>
      <c r="D42" s="111"/>
      <c r="E42" s="111"/>
      <c r="F42" s="111"/>
      <c r="G42" s="111"/>
      <c r="H42" s="111"/>
      <c r="I42" s="111"/>
      <c r="J42" s="114"/>
      <c r="K42" s="114"/>
      <c r="L42" s="114"/>
      <c r="M42" s="114"/>
    </row>
    <row r="43" spans="1:13" ht="19.5">
      <c r="A43" s="111"/>
      <c r="B43" s="111" t="s">
        <v>158</v>
      </c>
      <c r="C43" s="111"/>
      <c r="D43" s="111"/>
      <c r="E43" s="111"/>
      <c r="F43" s="111"/>
      <c r="G43" s="111"/>
      <c r="H43" s="111"/>
      <c r="I43" s="111"/>
      <c r="J43" s="114"/>
      <c r="K43" s="114"/>
      <c r="L43" s="114"/>
      <c r="M43" s="114"/>
    </row>
    <row r="44" spans="1:13" ht="19.5">
      <c r="A44" s="111"/>
      <c r="B44" s="111"/>
      <c r="C44" s="111"/>
      <c r="D44" s="111"/>
      <c r="E44" s="111"/>
      <c r="F44" s="111"/>
      <c r="G44" s="111"/>
      <c r="H44" s="111"/>
      <c r="I44" s="111"/>
      <c r="J44" s="114"/>
      <c r="K44" s="114"/>
      <c r="L44" s="114"/>
      <c r="M44" s="114"/>
    </row>
    <row r="45" spans="1:13" ht="19.5">
      <c r="A45" s="111"/>
      <c r="B45" s="111"/>
      <c r="C45" s="111"/>
      <c r="D45" s="111"/>
      <c r="E45" s="111"/>
      <c r="F45" s="111"/>
      <c r="G45" s="111"/>
      <c r="H45" s="111"/>
      <c r="I45" s="111"/>
      <c r="J45" s="114"/>
      <c r="K45" s="114"/>
      <c r="L45" s="114"/>
      <c r="M45" s="114"/>
    </row>
    <row r="46" spans="1:13" ht="19.5">
      <c r="A46" s="111"/>
      <c r="B46" s="111"/>
      <c r="C46" s="111"/>
      <c r="D46" s="111"/>
      <c r="E46" s="111"/>
      <c r="F46" s="111"/>
      <c r="G46" s="111"/>
      <c r="H46" s="111"/>
      <c r="I46" s="111"/>
      <c r="J46" s="114"/>
      <c r="K46" s="114"/>
      <c r="L46" s="114"/>
      <c r="M46" s="114"/>
    </row>
    <row r="47" spans="1:13" ht="19.5">
      <c r="A47" s="111"/>
      <c r="B47" s="111" t="s">
        <v>64</v>
      </c>
      <c r="C47" s="111"/>
      <c r="D47" s="111"/>
      <c r="E47" s="111"/>
      <c r="F47" s="111"/>
      <c r="G47" s="111"/>
      <c r="H47" s="111"/>
      <c r="I47" s="111"/>
      <c r="J47" s="114"/>
      <c r="K47" s="114"/>
      <c r="L47" s="114"/>
      <c r="M47" s="114"/>
    </row>
    <row r="48" spans="1:13" ht="19.5">
      <c r="A48" s="111"/>
      <c r="B48" s="111"/>
      <c r="C48" s="111"/>
      <c r="D48" s="111"/>
      <c r="E48" s="111"/>
      <c r="F48" s="111"/>
      <c r="G48" s="111"/>
      <c r="H48" s="111"/>
      <c r="I48" s="111"/>
      <c r="J48" s="114"/>
      <c r="K48" s="114"/>
      <c r="L48" s="114"/>
      <c r="M48" s="114"/>
    </row>
    <row r="49" spans="1:13" ht="19.5">
      <c r="A49" s="111"/>
      <c r="B49" s="111"/>
      <c r="C49" s="111"/>
      <c r="D49" s="111"/>
      <c r="E49" s="111"/>
      <c r="F49" s="111"/>
      <c r="G49" s="111"/>
      <c r="H49" s="111"/>
      <c r="I49" s="111"/>
      <c r="J49" s="114"/>
      <c r="K49" s="114"/>
      <c r="L49" s="114"/>
      <c r="M49" s="114"/>
    </row>
    <row r="50" spans="1:13" ht="19.5">
      <c r="A50" s="111"/>
      <c r="B50" s="111"/>
      <c r="C50" s="111"/>
      <c r="D50" s="111"/>
      <c r="E50" s="111"/>
      <c r="F50" s="111"/>
      <c r="G50" s="111"/>
      <c r="H50" s="111"/>
      <c r="I50" s="111"/>
      <c r="J50" s="114"/>
      <c r="K50" s="114"/>
      <c r="L50" s="114"/>
      <c r="M50" s="114"/>
    </row>
    <row r="51" spans="1:13" ht="19.5">
      <c r="A51" s="111"/>
      <c r="B51" s="111"/>
      <c r="C51" s="111"/>
      <c r="D51" s="111"/>
      <c r="E51" s="111"/>
      <c r="F51" s="111"/>
      <c r="G51" s="111"/>
      <c r="H51" s="111"/>
      <c r="I51" s="111"/>
      <c r="J51" s="114"/>
      <c r="K51" s="114"/>
      <c r="L51" s="114"/>
      <c r="M51" s="114"/>
    </row>
    <row r="52" spans="1:13" ht="19.5">
      <c r="A52" s="110" t="s">
        <v>65</v>
      </c>
      <c r="B52" s="110" t="s">
        <v>147</v>
      </c>
      <c r="C52" s="111"/>
      <c r="D52" s="111"/>
      <c r="E52" s="111"/>
      <c r="F52" s="111"/>
      <c r="G52" s="111"/>
      <c r="H52" s="111"/>
      <c r="I52" s="111"/>
      <c r="J52" s="114"/>
      <c r="K52" s="114"/>
      <c r="L52" s="114"/>
      <c r="M52" s="114"/>
    </row>
    <row r="53" spans="1:13" ht="19.5">
      <c r="A53" s="111"/>
      <c r="B53" s="111" t="s">
        <v>146</v>
      </c>
      <c r="C53" s="111"/>
      <c r="D53" s="111"/>
      <c r="E53" s="111"/>
      <c r="F53" s="111"/>
      <c r="G53" s="111"/>
      <c r="H53" s="111"/>
      <c r="I53" s="111"/>
      <c r="J53" s="114"/>
      <c r="K53" s="114"/>
      <c r="L53" s="114"/>
      <c r="M53" s="114"/>
    </row>
    <row r="54" spans="1:13" ht="19.5">
      <c r="A54" s="111"/>
      <c r="B54" s="111"/>
      <c r="C54" s="111"/>
      <c r="D54" s="111"/>
      <c r="E54" s="111"/>
      <c r="F54" s="111"/>
      <c r="G54" s="111"/>
      <c r="H54" s="111"/>
      <c r="I54" s="111"/>
      <c r="J54" s="114"/>
      <c r="K54" s="114"/>
      <c r="L54" s="114"/>
      <c r="M54" s="114"/>
    </row>
    <row r="55" spans="1:13" ht="19.5">
      <c r="A55" s="111"/>
      <c r="B55" s="111"/>
      <c r="C55" s="111"/>
      <c r="D55" s="111"/>
      <c r="E55" s="111"/>
      <c r="F55" s="111"/>
      <c r="G55" s="111"/>
      <c r="H55" s="111"/>
      <c r="I55" s="111"/>
      <c r="J55" s="114"/>
      <c r="K55" s="114"/>
      <c r="L55" s="114"/>
      <c r="M55" s="114"/>
    </row>
    <row r="56" spans="1:13" ht="19.5">
      <c r="A56" s="111"/>
      <c r="B56" s="111"/>
      <c r="C56" s="111"/>
      <c r="D56" s="111"/>
      <c r="E56" s="111"/>
      <c r="F56" s="111"/>
      <c r="G56" s="111"/>
      <c r="H56" s="111"/>
      <c r="I56" s="111"/>
      <c r="J56" s="114"/>
      <c r="K56" s="114"/>
      <c r="L56" s="114"/>
      <c r="M56" s="114"/>
    </row>
    <row r="57" spans="1:13" ht="19.5">
      <c r="A57" s="111"/>
      <c r="B57" s="111"/>
      <c r="C57" s="111"/>
      <c r="D57" s="111"/>
      <c r="E57" s="111"/>
      <c r="F57" s="111"/>
      <c r="G57" s="111"/>
      <c r="H57" s="111"/>
      <c r="I57" s="111"/>
      <c r="J57" s="114"/>
      <c r="K57" s="114"/>
      <c r="L57" s="114"/>
      <c r="M57" s="114"/>
    </row>
    <row r="58" spans="1:13" ht="19.5">
      <c r="A58" s="111"/>
      <c r="B58" s="111"/>
      <c r="C58" s="111"/>
      <c r="D58" s="111"/>
      <c r="E58" s="111"/>
      <c r="F58" s="111"/>
      <c r="G58" s="111"/>
      <c r="H58" s="111"/>
      <c r="I58" s="111"/>
      <c r="J58" s="114"/>
      <c r="K58" s="114"/>
      <c r="L58" s="114"/>
      <c r="M58" s="114"/>
    </row>
    <row r="59" spans="1:13" ht="15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0" spans="1:13" ht="15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</row>
    <row r="61" spans="1:13" ht="15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ht="15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</row>
    <row r="63" spans="1:13" ht="15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</row>
    <row r="64" spans="1:13" ht="15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</row>
    <row r="65" spans="1:13" ht="15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15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</row>
    <row r="67" spans="1:13" ht="15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1:13" ht="15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</row>
    <row r="69" spans="1:13" ht="15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spans="1:13" ht="15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5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</row>
    <row r="72" spans="1:13" ht="15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</row>
    <row r="73" spans="1:13" ht="15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</row>
    <row r="74" spans="1:13" ht="15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</row>
    <row r="75" spans="1:13" ht="15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</row>
    <row r="76" spans="1:13" ht="15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</row>
    <row r="77" spans="1:13" ht="15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</row>
    <row r="78" spans="1:13" ht="15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</row>
    <row r="79" spans="1:13" ht="15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</row>
  </sheetData>
  <sheetProtection/>
  <printOptions/>
  <pageMargins left="0.75" right="0.75" top="1" bottom="1" header="0.5" footer="0.5"/>
  <pageSetup fitToHeight="1" fitToWidth="1" horizontalDpi="1200" verticalDpi="12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showZeros="0" tabSelected="1" zoomScale="75" zoomScaleNormal="75" zoomScalePageLayoutView="0" workbookViewId="0" topLeftCell="A1">
      <selection activeCell="J33" sqref="J33"/>
    </sheetView>
  </sheetViews>
  <sheetFormatPr defaultColWidth="8.88671875" defaultRowHeight="15.75"/>
  <cols>
    <col min="1" max="1" width="3.10546875" style="35" customWidth="1"/>
    <col min="2" max="2" width="40.77734375" style="5" customWidth="1"/>
    <col min="3" max="3" width="2.77734375" style="5" customWidth="1"/>
    <col min="4" max="4" width="12.77734375" style="6" customWidth="1"/>
    <col min="5" max="5" width="2.77734375" style="6" customWidth="1"/>
    <col min="6" max="6" width="12.77734375" style="6" customWidth="1"/>
    <col min="7" max="7" width="2.77734375" style="6" customWidth="1"/>
    <col min="8" max="8" width="12.77734375" style="6" customWidth="1"/>
    <col min="9" max="9" width="2.77734375" style="6" customWidth="1"/>
    <col min="10" max="10" width="12.77734375" style="6" customWidth="1"/>
    <col min="11" max="16384" width="8.88671875" style="5" customWidth="1"/>
  </cols>
  <sheetData>
    <row r="1" spans="1:10" ht="25.5" customHeight="1">
      <c r="A1" s="429" t="s">
        <v>10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5" ht="31.5" customHeight="1">
      <c r="A2" s="177">
        <f>+'Specific Instructions'!E77</f>
        <v>0</v>
      </c>
      <c r="B2" s="177"/>
      <c r="C2" s="178"/>
      <c r="D2" s="178"/>
      <c r="E2" s="176"/>
      <c r="F2" s="176"/>
      <c r="G2" s="176"/>
      <c r="H2" s="176"/>
      <c r="I2" s="176" t="s">
        <v>72</v>
      </c>
      <c r="J2" s="176"/>
      <c r="L2" s="176"/>
      <c r="M2" s="2"/>
      <c r="N2" s="2"/>
      <c r="O2" s="2"/>
    </row>
    <row r="3" spans="1:12" ht="15.75">
      <c r="A3" s="44"/>
      <c r="B3" s="9"/>
      <c r="C3" s="9"/>
      <c r="D3" s="9"/>
      <c r="E3" s="9"/>
      <c r="F3" s="9"/>
      <c r="G3" s="9"/>
      <c r="H3" s="9"/>
      <c r="I3" s="9"/>
      <c r="J3" s="9"/>
      <c r="K3" s="8"/>
      <c r="L3" s="8"/>
    </row>
    <row r="4" spans="1:16" ht="18">
      <c r="A4" s="47" t="s">
        <v>0</v>
      </c>
      <c r="B4" s="9"/>
      <c r="C4" s="184">
        <f>IF(ISBLANK('Specific Instructions'!D81),"",'Specific Instructions'!D81)</f>
      </c>
      <c r="D4" s="121" t="s">
        <v>1</v>
      </c>
      <c r="E4" s="121"/>
      <c r="F4" s="179"/>
      <c r="G4" s="184">
        <f>IF(ISBLANK('Specific Instructions'!G81),"",'Specific Instructions'!G81)</f>
      </c>
      <c r="H4" s="121" t="s">
        <v>2</v>
      </c>
      <c r="I4" s="184">
        <f>IF(ISBLANK('Specific Instructions'!I81),"",'Specific Instructions'!I81)</f>
      </c>
      <c r="J4" s="121" t="s">
        <v>3</v>
      </c>
      <c r="L4" s="8"/>
      <c r="O4" s="1"/>
      <c r="P4" s="1"/>
    </row>
    <row r="5" spans="1:16" ht="18">
      <c r="A5" s="44"/>
      <c r="B5" s="9"/>
      <c r="C5" s="184">
        <f>IF(ISBLANK('Specific Instructions'!D82),"",'Specific Instructions'!D82)</f>
      </c>
      <c r="D5" s="121" t="s">
        <v>4</v>
      </c>
      <c r="E5" s="121"/>
      <c r="F5" s="121"/>
      <c r="G5" s="184">
        <f>IF(ISBLANK('Specific Instructions'!G82),"",'Specific Instructions'!G82)</f>
      </c>
      <c r="H5" s="121" t="s">
        <v>5</v>
      </c>
      <c r="I5" s="179"/>
      <c r="J5" s="179"/>
      <c r="L5" s="8"/>
      <c r="O5" s="1"/>
      <c r="P5" s="1"/>
    </row>
    <row r="6" spans="1:15" ht="18">
      <c r="A6" s="44"/>
      <c r="B6" s="9"/>
      <c r="C6" s="13"/>
      <c r="D6" s="14"/>
      <c r="E6" s="9"/>
      <c r="F6" s="14"/>
      <c r="G6" s="14"/>
      <c r="H6" s="14"/>
      <c r="I6" s="14"/>
      <c r="J6" s="14"/>
      <c r="L6" s="8"/>
      <c r="O6" s="1"/>
    </row>
    <row r="7" spans="1:16" ht="15.75" customHeight="1">
      <c r="A7" s="90" t="s">
        <v>26</v>
      </c>
      <c r="B7" s="68"/>
      <c r="C7" s="9"/>
      <c r="D7" s="46">
        <f>+'Specific Instructions'!E88</f>
        <v>0</v>
      </c>
      <c r="E7" s="9"/>
      <c r="F7" s="44" t="s">
        <v>27</v>
      </c>
      <c r="G7" s="6"/>
      <c r="H7" s="188">
        <f>+'Specific Instructions'!H88</f>
        <v>0</v>
      </c>
      <c r="I7" s="9"/>
      <c r="J7" s="9"/>
      <c r="K7" s="8"/>
      <c r="L7" s="9"/>
      <c r="M7" s="10"/>
      <c r="P7" s="1"/>
    </row>
    <row r="8" spans="1:15" ht="23.25" customHeight="1">
      <c r="A8" s="90" t="s">
        <v>28</v>
      </c>
      <c r="B8" s="68"/>
      <c r="C8" s="9"/>
      <c r="D8" s="189">
        <f>+'Specific Instructions'!F89</f>
        <v>0</v>
      </c>
      <c r="E8" s="9"/>
      <c r="F8" s="9"/>
      <c r="G8" s="9"/>
      <c r="H8" s="9"/>
      <c r="I8" s="9"/>
      <c r="J8" s="9"/>
      <c r="K8" s="9"/>
      <c r="L8" s="9"/>
      <c r="M8" s="10"/>
      <c r="N8" s="10"/>
      <c r="O8" s="2"/>
    </row>
    <row r="9" spans="1:15" ht="24" customHeight="1">
      <c r="A9" s="4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2"/>
    </row>
    <row r="10" spans="1:12" ht="15.75" customHeight="1" thickBot="1">
      <c r="A10" s="48" t="s">
        <v>17</v>
      </c>
      <c r="B10" s="45" t="s">
        <v>18</v>
      </c>
      <c r="C10" s="9"/>
      <c r="D10" s="27"/>
      <c r="E10" s="27"/>
      <c r="F10" s="27"/>
      <c r="G10" s="27"/>
      <c r="H10" s="27"/>
      <c r="I10" s="27"/>
      <c r="J10" s="27"/>
      <c r="K10" s="8"/>
      <c r="L10" s="8"/>
    </row>
    <row r="11" spans="1:12" ht="15.75" customHeight="1">
      <c r="A11" s="29"/>
      <c r="B11" s="28"/>
      <c r="C11" s="421" t="s">
        <v>19</v>
      </c>
      <c r="D11" s="422"/>
      <c r="E11" s="430" t="s">
        <v>24</v>
      </c>
      <c r="F11" s="431"/>
      <c r="G11" s="431"/>
      <c r="H11" s="431"/>
      <c r="I11" s="431"/>
      <c r="J11" s="432"/>
      <c r="K11" s="8"/>
      <c r="L11" s="8"/>
    </row>
    <row r="12" spans="1:10" ht="15.75" customHeight="1">
      <c r="A12" s="30"/>
      <c r="B12" s="13"/>
      <c r="C12" s="423" t="s">
        <v>20</v>
      </c>
      <c r="D12" s="424"/>
      <c r="E12" s="426" t="s">
        <v>21</v>
      </c>
      <c r="F12" s="427"/>
      <c r="G12" s="426" t="s">
        <v>22</v>
      </c>
      <c r="H12" s="427"/>
      <c r="I12" s="426" t="s">
        <v>23</v>
      </c>
      <c r="J12" s="433"/>
    </row>
    <row r="13" spans="1:10" ht="15.75" customHeight="1">
      <c r="A13" s="70" t="s">
        <v>25</v>
      </c>
      <c r="B13" s="68"/>
      <c r="C13" s="423" t="s">
        <v>6</v>
      </c>
      <c r="D13" s="424"/>
      <c r="E13" s="423" t="s">
        <v>522</v>
      </c>
      <c r="F13" s="428"/>
      <c r="G13" s="423" t="s">
        <v>522</v>
      </c>
      <c r="H13" s="428"/>
      <c r="I13" s="423" t="s">
        <v>522</v>
      </c>
      <c r="J13" s="434"/>
    </row>
    <row r="14" spans="1:10" ht="15.75" customHeight="1" thickBot="1">
      <c r="A14" s="30"/>
      <c r="B14" s="13"/>
      <c r="C14" s="12"/>
      <c r="D14" s="63"/>
      <c r="E14" s="419">
        <f>IF(ISBLANK('Specific Instructions'!E92),"",'Specific Instructions'!E92)</f>
      </c>
      <c r="F14" s="425"/>
      <c r="G14" s="419">
        <f>IF(ISBLANK('Specific Instructions'!E238),"",'Specific Instructions'!E238)</f>
      </c>
      <c r="H14" s="425"/>
      <c r="I14" s="419">
        <f>IF(ISBLANK('Specific Instructions'!E366),"",'Specific Instructions'!E366)</f>
      </c>
      <c r="J14" s="420"/>
    </row>
    <row r="15" spans="1:10" ht="21.75" customHeight="1">
      <c r="A15" s="73">
        <v>1</v>
      </c>
      <c r="B15" s="74" t="s">
        <v>8</v>
      </c>
      <c r="C15" s="64" t="s">
        <v>30</v>
      </c>
      <c r="D15" s="254">
        <f>IF(ISBLANK('Specific Instructions'!H103),0,'Specific Instructions'!H103)</f>
        <v>0</v>
      </c>
      <c r="E15" s="100"/>
      <c r="F15" s="50"/>
      <c r="G15" s="51"/>
      <c r="H15" s="385">
        <f>IF(ISBLANK('Specific Instructions'!E238),0,(+'Page 1'!D19+'Page 1'!F21+'Page 1'!F23+'Page 1'!F27))</f>
        <v>0</v>
      </c>
      <c r="I15" s="51"/>
      <c r="J15" s="381">
        <f>IF(ISBLANK('Specific Instructions'!E366),0,(+'Page 1'!H19+'Page 1'!H21+'Page 1'!H23+'Page 1'!H27))</f>
        <v>0</v>
      </c>
    </row>
    <row r="16" spans="1:10" ht="7.5" customHeight="1">
      <c r="A16" s="157"/>
      <c r="B16" s="68"/>
      <c r="C16" s="12"/>
      <c r="D16" s="21"/>
      <c r="E16" s="101"/>
      <c r="F16" s="49"/>
      <c r="G16" s="22"/>
      <c r="H16" s="21"/>
      <c r="I16" s="22"/>
      <c r="J16" s="37"/>
    </row>
    <row r="17" spans="1:10" ht="19.5" customHeight="1">
      <c r="A17" s="91">
        <v>2</v>
      </c>
      <c r="B17" s="92" t="s">
        <v>39</v>
      </c>
      <c r="C17" s="11" t="s">
        <v>30</v>
      </c>
      <c r="D17" s="256">
        <f>IF(ISBLANK('Specific Instructions'!H107),0,'Specific Instructions'!H107)</f>
        <v>0</v>
      </c>
      <c r="E17" s="102"/>
      <c r="F17" s="103"/>
      <c r="G17" s="93"/>
      <c r="H17" s="384">
        <f>IF(ISBLANK('Specific Instructions'!E238),0,'Specific Instructions'!H252)</f>
        <v>0</v>
      </c>
      <c r="I17" s="93"/>
      <c r="J17" s="370">
        <f>IF(ISBLANK('Specific Instructions'!E366),0,'Specific Instructions'!H380)</f>
        <v>0</v>
      </c>
    </row>
    <row r="18" spans="1:10" ht="15.75" customHeight="1">
      <c r="A18" s="88"/>
      <c r="B18" s="89" t="s">
        <v>38</v>
      </c>
      <c r="C18" s="12"/>
      <c r="D18" s="87"/>
      <c r="E18" s="104"/>
      <c r="F18" s="105"/>
      <c r="G18" s="36"/>
      <c r="H18" s="26"/>
      <c r="I18" s="36"/>
      <c r="J18" s="37"/>
    </row>
    <row r="19" spans="1:10" ht="27" customHeight="1">
      <c r="A19" s="81">
        <v>3</v>
      </c>
      <c r="B19" s="94" t="s">
        <v>42</v>
      </c>
      <c r="C19" s="11" t="s">
        <v>30</v>
      </c>
      <c r="D19" s="317">
        <f>IF(ISBLANK('Specific Instructions'!H103),0,SUM('Specific Instructions'!H103+'Specific Instructions'!H107))</f>
        <v>0</v>
      </c>
      <c r="E19" s="106"/>
      <c r="F19" s="103"/>
      <c r="G19" s="19"/>
      <c r="H19" s="382">
        <f>IF(ISBLANK('Specific Instructions'!E238),0,(+H17+H15))</f>
        <v>0</v>
      </c>
      <c r="I19" s="19"/>
      <c r="J19" s="383">
        <f>IF(ISBLANK('Specific Instructions'!E366),0,(+J17+J15))</f>
        <v>0</v>
      </c>
    </row>
    <row r="20" spans="1:10" ht="6.75" customHeight="1" thickBot="1">
      <c r="A20" s="71"/>
      <c r="B20" s="72"/>
      <c r="C20" s="65"/>
      <c r="D20" s="96"/>
      <c r="E20" s="107"/>
      <c r="F20" s="108"/>
      <c r="G20" s="55"/>
      <c r="H20" s="56"/>
      <c r="I20" s="55"/>
      <c r="J20" s="57"/>
    </row>
    <row r="21" spans="1:10" ht="21.75" customHeight="1">
      <c r="A21" s="73">
        <v>4</v>
      </c>
      <c r="B21" s="74" t="s">
        <v>11</v>
      </c>
      <c r="C21" s="53"/>
      <c r="D21" s="50"/>
      <c r="E21" s="51" t="s">
        <v>30</v>
      </c>
      <c r="F21" s="254">
        <f>IF(ISBLANK(+'Specific Instructions'!H111),0,'Specific Instructions'!H111)</f>
        <v>0</v>
      </c>
      <c r="G21" s="51"/>
      <c r="H21" s="380">
        <f>IF(ISBLANK('Specific Instructions'!$E$238),0,'Specific Instructions'!H256)</f>
        <v>0</v>
      </c>
      <c r="I21" s="51"/>
      <c r="J21" s="381">
        <f>IF(ISBLANK('Specific Instructions'!$E$366),0,'Specific Instructions'!H384)</f>
        <v>0</v>
      </c>
    </row>
    <row r="22" spans="1:10" ht="21.75" customHeight="1" thickBot="1">
      <c r="A22" s="75"/>
      <c r="B22" s="76"/>
      <c r="C22" s="54"/>
      <c r="D22" s="52"/>
      <c r="E22" s="60"/>
      <c r="F22" s="318">
        <f>IF(ISBLANK('Specific Instructions'!H113),0,'Specific Instructions'!H113)</f>
        <v>0</v>
      </c>
      <c r="G22" s="60"/>
      <c r="H22" s="318">
        <f>IF(ISBLANK('Specific Instructions'!$E$238),0,'Specific Instructions'!H258)</f>
        <v>0</v>
      </c>
      <c r="I22" s="60"/>
      <c r="J22" s="319">
        <f>IF(ISBLANK('Specific Instructions'!$E$366),0,'Specific Instructions'!H386)</f>
        <v>0</v>
      </c>
    </row>
    <row r="23" spans="1:10" ht="21.75" customHeight="1">
      <c r="A23" s="73">
        <v>5</v>
      </c>
      <c r="B23" s="74" t="s">
        <v>9</v>
      </c>
      <c r="C23" s="53"/>
      <c r="D23" s="50"/>
      <c r="E23" s="51" t="s">
        <v>30</v>
      </c>
      <c r="F23" s="254">
        <f>IF(ISBLANK('Specific Instructions'!H120),0,'Specific Instructions'!H120)</f>
        <v>0</v>
      </c>
      <c r="G23" s="61"/>
      <c r="H23" s="380">
        <f>IF(ISBLANK('Specific Instructions'!$E$238),0,'Specific Instructions'!H265)</f>
        <v>0</v>
      </c>
      <c r="I23" s="61"/>
      <c r="J23" s="381">
        <f>IF(ISBLANK('Specific Instructions'!$E$366),0,'Specific Instructions'!H393)</f>
        <v>0</v>
      </c>
    </row>
    <row r="24" spans="1:10" ht="21.75" customHeight="1" thickBot="1">
      <c r="A24" s="75"/>
      <c r="B24" s="72" t="s">
        <v>46</v>
      </c>
      <c r="C24" s="54"/>
      <c r="D24" s="52"/>
      <c r="E24" s="60"/>
      <c r="F24" s="318">
        <f>IF(ISBLANK('Specific Instructions'!H122),0,'Specific Instructions'!H122)</f>
        <v>0</v>
      </c>
      <c r="G24" s="38"/>
      <c r="H24" s="318">
        <f>IF(ISBLANK('Specific Instructions'!$E$238),0,'Specific Instructions'!H267)</f>
        <v>0</v>
      </c>
      <c r="I24" s="38"/>
      <c r="J24" s="319">
        <f>IF(ISBLANK('Specific Instructions'!$E$366),0,'Specific Instructions'!H395)</f>
        <v>0</v>
      </c>
    </row>
    <row r="25" spans="1:13" ht="21.75" customHeight="1">
      <c r="A25" s="73">
        <v>6</v>
      </c>
      <c r="B25" s="74" t="s">
        <v>47</v>
      </c>
      <c r="C25" s="53"/>
      <c r="D25" s="50"/>
      <c r="E25" s="51" t="s">
        <v>30</v>
      </c>
      <c r="F25" s="254">
        <f>IF(ISBLANK('Specific Instructions'!H136),0,'Specific Instructions'!H136)</f>
        <v>0</v>
      </c>
      <c r="G25" s="58"/>
      <c r="H25" s="380">
        <f>IF(ISBLANK('Specific Instructions'!$E$238),0,'Specific Instructions'!H283)</f>
        <v>0</v>
      </c>
      <c r="I25" s="58"/>
      <c r="J25" s="381">
        <f>IF(ISBLANK('Specific Instructions'!$E$366),0,'Specific Instructions'!H409)</f>
        <v>0</v>
      </c>
      <c r="K25" s="7"/>
      <c r="L25" s="7"/>
      <c r="M25" s="7"/>
    </row>
    <row r="26" spans="1:10" ht="21.75" customHeight="1" thickBot="1">
      <c r="A26" s="77"/>
      <c r="B26" s="68" t="s">
        <v>12</v>
      </c>
      <c r="C26" s="43"/>
      <c r="D26" s="49"/>
      <c r="E26" s="18"/>
      <c r="F26" s="362">
        <f>IF(ISBLANK('Specific Instructions'!H138),0,'Specific Instructions'!H138)</f>
        <v>0</v>
      </c>
      <c r="G26" s="22"/>
      <c r="H26" s="318">
        <f>IF(ISBLANK('Specific Instructions'!$E$238),0,'Specific Instructions'!H285)</f>
        <v>0</v>
      </c>
      <c r="I26" s="22"/>
      <c r="J26" s="319">
        <f>IF(ISBLANK('Specific Instructions'!$E$366),0,'Specific Instructions'!H411)</f>
        <v>0</v>
      </c>
    </row>
    <row r="27" spans="1:10" ht="21.75" customHeight="1">
      <c r="A27" s="73">
        <v>7</v>
      </c>
      <c r="B27" s="74" t="s">
        <v>48</v>
      </c>
      <c r="C27" s="53"/>
      <c r="D27" s="50"/>
      <c r="E27" s="51" t="s">
        <v>30</v>
      </c>
      <c r="F27" s="255">
        <f>IF(ISBLANK('Specific Instructions'!H150),0,'Specific Instructions'!H150)</f>
        <v>0</v>
      </c>
      <c r="G27" s="51"/>
      <c r="H27" s="380">
        <f>IF(ISBLANK('Specific Instructions'!$E$238),0,'Specific Instructions'!H297)</f>
        <v>0</v>
      </c>
      <c r="I27" s="51"/>
      <c r="J27" s="381">
        <f>IF(ISBLANK('Specific Instructions'!$E$366),0,'Specific Instructions'!H423)</f>
        <v>0</v>
      </c>
    </row>
    <row r="28" spans="1:10" ht="7.5" customHeight="1" thickBot="1">
      <c r="A28" s="75"/>
      <c r="B28" s="72"/>
      <c r="C28" s="54"/>
      <c r="D28" s="52"/>
      <c r="E28" s="22"/>
      <c r="F28" s="41"/>
      <c r="G28" s="38"/>
      <c r="H28" s="41"/>
      <c r="I28" s="38"/>
      <c r="J28" s="367"/>
    </row>
    <row r="29" spans="1:10" ht="18" customHeight="1">
      <c r="A29" s="73">
        <v>8</v>
      </c>
      <c r="B29" s="74" t="s">
        <v>29</v>
      </c>
      <c r="C29" s="53"/>
      <c r="D29" s="50"/>
      <c r="E29" s="51" t="s">
        <v>30</v>
      </c>
      <c r="F29" s="255">
        <f>IF(ISBLANK('Specific Instructions'!H157),0,'Specific Instructions'!H157)</f>
        <v>0</v>
      </c>
      <c r="G29" s="51"/>
      <c r="H29" s="380">
        <f>IF(ISBLANK('Specific Instructions'!$E$238),0,'Specific Instructions'!H303)</f>
        <v>0</v>
      </c>
      <c r="I29" s="51"/>
      <c r="J29" s="381">
        <f>IF(ISBLANK('Specific Instructions'!$E$366),0,'Specific Instructions'!H429)</f>
        <v>0</v>
      </c>
    </row>
    <row r="30" spans="1:10" ht="9" customHeight="1" thickBot="1">
      <c r="A30" s="75"/>
      <c r="B30" s="72"/>
      <c r="C30" s="54"/>
      <c r="D30" s="52"/>
      <c r="E30" s="109"/>
      <c r="F30" s="41"/>
      <c r="G30" s="38"/>
      <c r="H30" s="41"/>
      <c r="I30" s="38"/>
      <c r="J30" s="40"/>
    </row>
    <row r="31" spans="1:10" ht="21.75" customHeight="1">
      <c r="A31" s="73">
        <v>9</v>
      </c>
      <c r="B31" s="74" t="s">
        <v>40</v>
      </c>
      <c r="C31" s="66" t="s">
        <v>30</v>
      </c>
      <c r="D31" s="257">
        <f>IF(ISBLANK('Specific Instructions'!D171),0,'Specific Instructions'!H177)</f>
        <v>0</v>
      </c>
      <c r="E31" s="58" t="s">
        <v>30</v>
      </c>
      <c r="F31" s="257">
        <f>IF(ISBLANK('Specific Instructions'!H180),0,'Specific Instructions'!H180)</f>
      </c>
      <c r="G31" s="51"/>
      <c r="H31" s="380">
        <f>IF(ISBLANK('Specific Instructions'!$E$238),0,'Specific Instructions'!H324)</f>
        <v>0</v>
      </c>
      <c r="I31" s="58"/>
      <c r="J31" s="381">
        <f>IF(ISBLANK('Specific Instructions'!$E$366),0,'Specific Instructions'!H450)</f>
        <v>0</v>
      </c>
    </row>
    <row r="32" spans="1:10" ht="21.75" customHeight="1" thickBot="1">
      <c r="A32" s="75"/>
      <c r="B32" s="72" t="s">
        <v>32</v>
      </c>
      <c r="C32" s="54"/>
      <c r="D32" s="52"/>
      <c r="E32" s="38" t="s">
        <v>72</v>
      </c>
      <c r="F32" s="318">
        <f>IF(ISBLANK('Specific Instructions'!D171),0,'Specific Instructions'!D175)</f>
        <v>0</v>
      </c>
      <c r="G32" s="60"/>
      <c r="H32" s="318">
        <f>IF(ISBLANK('Specific Instructions'!$E$238),0,'Specific Instructions'!D322)</f>
        <v>0</v>
      </c>
      <c r="I32" s="38"/>
      <c r="J32" s="319">
        <f>IF(ISBLANK('Specific Instructions'!$E$366),0,'Specific Instructions'!D448)</f>
        <v>0</v>
      </c>
    </row>
    <row r="33" spans="1:10" ht="21.75" customHeight="1">
      <c r="A33" s="77" t="s">
        <v>33</v>
      </c>
      <c r="B33" s="90" t="s">
        <v>41</v>
      </c>
      <c r="C33" s="67" t="s">
        <v>30</v>
      </c>
      <c r="D33" s="263">
        <f>IF(ISBLANK('Specific Instructions'!F191),0,'Specific Instructions'!F192)</f>
        <v>0</v>
      </c>
      <c r="E33" s="98"/>
      <c r="F33" s="99"/>
      <c r="G33" s="17"/>
      <c r="H33" s="380">
        <f>IF(ISBLANK('Specific Instructions'!$E$238),0,'Specific Instructions'!F335)</f>
        <v>0</v>
      </c>
      <c r="I33" s="17"/>
      <c r="J33" s="366">
        <f>IF(ISBLANK('Specific Instructions'!$E$366),0,'Specific Instructions'!F461)</f>
        <v>0</v>
      </c>
    </row>
    <row r="34" spans="1:10" ht="18" customHeight="1">
      <c r="A34" s="77" t="s">
        <v>34</v>
      </c>
      <c r="B34" s="78" t="s">
        <v>14</v>
      </c>
      <c r="C34" s="43"/>
      <c r="D34" s="49"/>
      <c r="E34" s="11"/>
      <c r="F34" s="267"/>
      <c r="G34" s="16"/>
      <c r="H34" s="95"/>
      <c r="I34" s="16"/>
      <c r="J34" s="272"/>
    </row>
    <row r="35" spans="1:10" ht="19.5" customHeight="1">
      <c r="A35" s="77"/>
      <c r="B35" s="79" t="s">
        <v>43</v>
      </c>
      <c r="C35" s="43"/>
      <c r="D35" s="49"/>
      <c r="E35" s="20" t="s">
        <v>30</v>
      </c>
      <c r="F35" s="264">
        <f>IF(ISBLANK('Specific Instructions'!F201),0,('Specific Instructions'!F204))</f>
        <v>0</v>
      </c>
      <c r="G35" s="17"/>
      <c r="H35" s="377">
        <f>IF(ISBLANK('Specific Instructions'!$E$238),0,'Specific Instructions'!F347)</f>
        <v>0</v>
      </c>
      <c r="I35" s="17"/>
      <c r="J35" s="378">
        <f>IF(ISBLANK('Specific Instructions'!$E$366),0,'Specific Instructions'!F473)</f>
        <v>0</v>
      </c>
    </row>
    <row r="36" spans="1:10" ht="21.75" customHeight="1">
      <c r="A36" s="81" t="s">
        <v>35</v>
      </c>
      <c r="B36" s="80" t="s">
        <v>49</v>
      </c>
      <c r="C36" s="43"/>
      <c r="D36" s="49"/>
      <c r="E36" s="15" t="s">
        <v>30</v>
      </c>
      <c r="F36" s="266">
        <f>IF(ISBLANK('Specific Instructions'!F191),0,('Page 1'!F35+'Page 1'!D33))</f>
        <v>0</v>
      </c>
      <c r="G36" s="15"/>
      <c r="H36" s="379">
        <f>IF(ISBLANK('Specific Instructions'!$E$238),0,(H33+H35))</f>
        <v>0</v>
      </c>
      <c r="I36" s="15"/>
      <c r="J36" s="371">
        <f>IF(ISBLANK('Specific Instructions'!$E$366),0,(J33+J35))</f>
        <v>0</v>
      </c>
    </row>
    <row r="37" spans="1:10" ht="21.75" customHeight="1">
      <c r="A37" s="77" t="s">
        <v>36</v>
      </c>
      <c r="B37" s="82" t="s">
        <v>45</v>
      </c>
      <c r="C37" s="43"/>
      <c r="D37" s="49"/>
      <c r="E37" s="15"/>
      <c r="F37" s="364">
        <f>IF(ISBLANK('Specific Instructions'!F191),0,('Specific Instructions'!F191))</f>
        <v>0</v>
      </c>
      <c r="G37" s="15"/>
      <c r="H37" s="363">
        <f>IF(ISBLANK('Specific Instructions'!$E$238),0,'Specific Instructions'!F346)</f>
        <v>0</v>
      </c>
      <c r="I37" s="15"/>
      <c r="J37" s="370">
        <f>IF(ISBLANK('Specific Instructions'!$E$366),0,'Specific Instructions'!F472)</f>
        <v>0</v>
      </c>
    </row>
    <row r="38" spans="1:10" ht="21.75" customHeight="1">
      <c r="A38" s="77" t="s">
        <v>37</v>
      </c>
      <c r="B38" s="82" t="s">
        <v>7</v>
      </c>
      <c r="C38" s="43"/>
      <c r="D38" s="49"/>
      <c r="E38" s="16" t="s">
        <v>30</v>
      </c>
      <c r="F38" s="265">
        <f>IF(ISBLANK('Specific Instructions'!F191),0,(F35/F37))</f>
        <v>0</v>
      </c>
      <c r="G38" s="16"/>
      <c r="H38" s="265">
        <f>IF(ISBLANK('Specific Instructions'!$E$238),0,(H35/H37))</f>
        <v>0</v>
      </c>
      <c r="I38" s="16"/>
      <c r="J38" s="370">
        <f>IF(ISBLANK('Specific Instructions'!$E$366),0,(J35/J37))</f>
        <v>0</v>
      </c>
    </row>
    <row r="39" spans="1:10" ht="13.5" customHeight="1" thickBot="1">
      <c r="A39" s="75"/>
      <c r="B39" s="97" t="s">
        <v>44</v>
      </c>
      <c r="C39" s="54"/>
      <c r="D39" s="52"/>
      <c r="E39" s="55"/>
      <c r="F39" s="56"/>
      <c r="G39" s="55"/>
      <c r="H39" s="56"/>
      <c r="I39" s="55"/>
      <c r="J39" s="57"/>
    </row>
    <row r="40" spans="1:10" ht="21.75" customHeight="1">
      <c r="A40" s="73">
        <v>11</v>
      </c>
      <c r="B40" s="74" t="s">
        <v>13</v>
      </c>
      <c r="C40" s="53"/>
      <c r="D40" s="50"/>
      <c r="E40" s="22"/>
      <c r="F40" s="376">
        <f>IF(ISBLANK('Specific Instructions'!E92),0,(+F35+F31+F29+F27+F25+F23+F21+D17))</f>
        <v>0</v>
      </c>
      <c r="G40" s="368"/>
      <c r="H40" s="376">
        <f>IF(ISBLANK('Specific Instructions'!E238),0,(+'Page 1'!H29+'Page 1'!H27+'Page 1'!H25+'Page 1'!H23+'Page 1'!H21+'Page 1'!H35+'Page 1'!H17+H31))</f>
        <v>0</v>
      </c>
      <c r="I40" s="368"/>
      <c r="J40" s="375">
        <f>IF(ISBLANK('Specific Instructions'!E366),0,(+'Page 1'!J29+'Page 1'!J27+'Page 1'!J25+'Page 1'!J23+'Page 1'!J21+'Page 1'!J35+'Page 1'!J17+J31))</f>
        <v>0</v>
      </c>
    </row>
    <row r="41" spans="1:10" ht="18" customHeight="1" thickBot="1">
      <c r="A41" s="75"/>
      <c r="B41" s="72" t="s">
        <v>50</v>
      </c>
      <c r="C41" s="59"/>
      <c r="D41" s="52"/>
      <c r="E41" s="65"/>
      <c r="F41" s="39"/>
      <c r="G41" s="38"/>
      <c r="H41" s="39"/>
      <c r="I41" s="38"/>
      <c r="J41" s="40"/>
    </row>
    <row r="42" spans="1:23" ht="21.75" customHeight="1">
      <c r="A42" s="83">
        <v>12</v>
      </c>
      <c r="B42" s="84" t="s">
        <v>15</v>
      </c>
      <c r="C42" s="62"/>
      <c r="D42" s="50"/>
      <c r="E42" s="22" t="s">
        <v>31</v>
      </c>
      <c r="F42" s="365">
        <f>IF(ISBLANK('Specific Instructions'!E92),0,'Specific Instructions'!G216)</f>
        <v>0</v>
      </c>
      <c r="G42" s="51"/>
      <c r="H42" s="321">
        <f>IF(ISBLANK('Specific Instructions'!E238),0,'Specific Instructions'!G359)</f>
        <v>0</v>
      </c>
      <c r="I42" s="51"/>
      <c r="J42" s="322">
        <f>IF(ISBLANK('Specific Instructions'!E366),0,'Specific Instructions'!G485)</f>
        <v>0</v>
      </c>
      <c r="K42" s="23"/>
      <c r="L42" s="3"/>
      <c r="M42" s="3"/>
      <c r="N42" s="23"/>
      <c r="O42" s="23"/>
      <c r="P42" s="23"/>
      <c r="Q42" s="23"/>
      <c r="R42" s="23"/>
      <c r="S42" s="23"/>
      <c r="T42" s="23"/>
      <c r="U42" s="3"/>
      <c r="V42" s="24"/>
      <c r="W42" s="13"/>
    </row>
    <row r="43" spans="1:23" ht="21.75" customHeight="1" thickBot="1">
      <c r="A43" s="85"/>
      <c r="B43" s="86" t="s">
        <v>16</v>
      </c>
      <c r="C43" s="42"/>
      <c r="D43" s="52"/>
      <c r="E43" s="38"/>
      <c r="F43" s="39"/>
      <c r="G43" s="38"/>
      <c r="H43" s="39"/>
      <c r="I43" s="38"/>
      <c r="J43" s="4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4"/>
      <c r="W43" s="13"/>
    </row>
    <row r="44" spans="1:23" ht="15.75" customHeight="1">
      <c r="A44" s="31"/>
      <c r="B44" s="4"/>
      <c r="C44" s="4"/>
      <c r="D44" s="4"/>
      <c r="E44" s="4"/>
      <c r="F44" s="4"/>
      <c r="G44" s="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4"/>
      <c r="W44" s="13"/>
    </row>
    <row r="45" spans="1:23" ht="15.75" customHeight="1">
      <c r="A45" s="31"/>
      <c r="B45" s="4"/>
      <c r="C45" s="4"/>
      <c r="D45" s="4"/>
      <c r="E45" s="4"/>
      <c r="F45" s="4"/>
      <c r="G45" s="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4"/>
      <c r="W45" s="13"/>
    </row>
    <row r="46" spans="1:23" ht="15.75" customHeight="1">
      <c r="A46" s="31"/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4"/>
      <c r="W46" s="13"/>
    </row>
    <row r="47" spans="1:23" ht="15.75" customHeight="1">
      <c r="A47" s="32"/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4"/>
      <c r="W47" s="13"/>
    </row>
    <row r="48" spans="1:23" ht="15.75" customHeight="1">
      <c r="A48" s="3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4"/>
      <c r="W48" s="13"/>
    </row>
    <row r="49" spans="1:23" ht="15.75" customHeight="1">
      <c r="A49" s="3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4"/>
      <c r="W49" s="13"/>
    </row>
    <row r="50" spans="1:23" ht="15.75" customHeight="1">
      <c r="A50" s="33"/>
      <c r="B50" s="3"/>
      <c r="C50" s="3"/>
      <c r="D50" s="3"/>
      <c r="E50" s="3"/>
      <c r="F50" s="3"/>
      <c r="G50" s="3"/>
      <c r="H50" s="3"/>
      <c r="I50" s="3"/>
      <c r="J50" s="3"/>
      <c r="K50" s="25"/>
      <c r="L50" s="3"/>
      <c r="M50" s="3"/>
      <c r="N50" s="25"/>
      <c r="O50" s="25"/>
      <c r="P50" s="25"/>
      <c r="Q50" s="25"/>
      <c r="R50" s="25"/>
      <c r="S50" s="25"/>
      <c r="T50" s="25"/>
      <c r="U50" s="3"/>
      <c r="V50" s="24"/>
      <c r="W50" s="13"/>
    </row>
    <row r="51" spans="1:23" ht="15.75" customHeight="1">
      <c r="A51" s="3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4"/>
      <c r="W51" s="13"/>
    </row>
    <row r="52" spans="1:23" ht="15.75" customHeight="1">
      <c r="A52" s="34"/>
      <c r="B52" s="24"/>
      <c r="C52" s="24"/>
      <c r="D52" s="21"/>
      <c r="E52" s="21"/>
      <c r="F52" s="21"/>
      <c r="G52" s="21"/>
      <c r="H52" s="21"/>
      <c r="I52" s="21"/>
      <c r="J52" s="21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3"/>
    </row>
    <row r="53" spans="1:23" ht="15.75" customHeight="1">
      <c r="A53" s="32"/>
      <c r="B53" s="13"/>
      <c r="C53" s="13"/>
      <c r="D53" s="14"/>
      <c r="E53" s="14"/>
      <c r="F53" s="14"/>
      <c r="G53" s="14"/>
      <c r="H53" s="14"/>
      <c r="I53" s="14"/>
      <c r="J53" s="1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8:23" ht="15.75" customHeight="1">
      <c r="H54" s="14"/>
      <c r="I54" s="14"/>
      <c r="J54" s="1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8:23" ht="15.75" customHeight="1">
      <c r="H55" s="14"/>
      <c r="I55" s="14"/>
      <c r="J55" s="1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</sheetData>
  <sheetProtection/>
  <mergeCells count="14">
    <mergeCell ref="A1:J1"/>
    <mergeCell ref="E11:J11"/>
    <mergeCell ref="E12:F12"/>
    <mergeCell ref="E13:F13"/>
    <mergeCell ref="I12:J12"/>
    <mergeCell ref="I13:J13"/>
    <mergeCell ref="I14:J14"/>
    <mergeCell ref="C11:D11"/>
    <mergeCell ref="C12:D12"/>
    <mergeCell ref="C13:D13"/>
    <mergeCell ref="E14:F14"/>
    <mergeCell ref="G12:H12"/>
    <mergeCell ref="G13:H13"/>
    <mergeCell ref="G14:H14"/>
  </mergeCells>
  <printOptions/>
  <pageMargins left="0.25" right="0.25" top="1" bottom="1" header="0.5" footer="0.5"/>
  <pageSetup fitToHeight="1" fitToWidth="1" horizontalDpi="600" verticalDpi="600" orientation="portrait" scale="80" r:id="rId3"/>
  <headerFooter alignWithMargins="0">
    <oddFooter>&amp;L&amp;Z&amp;F&amp;A&amp;R&amp;D &amp;T jlm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County Office of 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bus-jm</dc:creator>
  <cp:keywords/>
  <dc:description/>
  <cp:lastModifiedBy>Carol Ingram</cp:lastModifiedBy>
  <cp:lastPrinted>2008-08-06T21:47:52Z</cp:lastPrinted>
  <dcterms:created xsi:type="dcterms:W3CDTF">2005-04-28T15:44:43Z</dcterms:created>
  <dcterms:modified xsi:type="dcterms:W3CDTF">2018-05-10T22:30:06Z</dcterms:modified>
  <cp:category/>
  <cp:version/>
  <cp:contentType/>
  <cp:contentStatus/>
</cp:coreProperties>
</file>